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tables/table2.xml" ContentType="application/vnd.openxmlformats-officedocument.spreadsheetml.table+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Settings" sheetId="2" state="visible" r:id="rId4"/>
    <sheet name="Observed" sheetId="3" state="visible" r:id="rId5"/>
    <sheet name="Assumptions" sheetId="4" state="visible" r:id="rId6"/>
    <sheet name="Projection" sheetId="5" state="visible" r:id="rId7"/>
    <sheet name="Read_Me" sheetId="6" state="visible" r:id="rId8"/>
    <sheet name="Sensitivity" sheetId="7" state="visible" r:id="rId9"/>
    <sheet name="QA" sheetId="8" state="visible" r:id="rId10"/>
    <sheet name="Sources" sheetId="9" state="visible" r:id="rId11"/>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<sst xmlns="http://schemas.openxmlformats.org/spreadsheetml/2006/main" count="3722" uniqueCount="3656">
  <si>
    <t xml:space="preserve">Customer lifetime value</t>
  </si>
  <si>
    <t xml:space="preserve">CanadaCreate. Finite-horizon value in CAD, per original customer. All supplied figures are hypothetical.</t>
  </si>
  <si>
    <t xml:space="preserve">Cohort summary</t>
  </si>
  <si>
    <t xml:space="preserve">Result / formula</t>
  </si>
  <si>
    <t xml:space="preserve">Model status</t>
  </si>
  <si>
    <t xml:space="preserve">Horizon</t>
  </si>
  <si>
    <t xml:space="preserve">Basis</t>
  </si>
  <si>
    <t xml:space="preserve">Value period</t>
  </si>
  <si>
    <t xml:space="preserve">Revenue total CAD</t>
  </si>
  <si>
    <t xml:space="preserve">Revenue / customer CAD</t>
  </si>
  <si>
    <t xml:space="preserve">Contribution total CAD</t>
  </si>
  <si>
    <t xml:space="preserve">Contribution / customer CAD</t>
  </si>
  <si>
    <t xml:space="preserve">Observed</t>
  </si>
  <si>
    <t xml:space="preserve">Projected future</t>
  </si>
  <si>
    <t xml:space="preserve">Combined finite horizon</t>
  </si>
  <si>
    <t xml:space="preserve">Future contribution PV / customer</t>
  </si>
  <si>
    <t xml:space="preserve">Future revenue share</t>
  </si>
  <si>
    <t xml:space="preserve">Revenue-share warning</t>
  </si>
  <si>
    <t xml:space="preserve">Acquisition cost / customer</t>
  </si>
  <si>
    <t xml:space="preserve">Contribution after acquisition / customer</t>
  </si>
  <si>
    <t xml:space="preserve">Acquisition status</t>
  </si>
  <si>
    <t xml:space="preserve">Contribution = net sales less direct costs and other variable serving costs. Acquisition is separate and deducted once in row 19. Fixed overhead, financing and tax remain outside the stated scope.</t>
  </si>
  <si>
    <t xml:space="preserve">READY means entered inputs satisfy checks. It does not certify real records or independent finance review. QA release gates remain separate.</t>
  </si>
  <si>
    <t xml:space="preserve">Cohort settings</t>
  </si>
  <si>
    <t xml:space="preserve">Amber = editable input. White / grey = formula or fixed value. Fixed periods must remain in row order.</t>
  </si>
  <si>
    <t xml:space="preserve">Setting</t>
  </si>
  <si>
    <t xml:space="preserve">Value / input</t>
  </si>
  <si>
    <t xml:space="preserve">Units</t>
  </si>
  <si>
    <t xml:space="preserve">Definition</t>
  </si>
  <si>
    <t xml:space="preserve">Evidence / source</t>
  </si>
  <si>
    <t xml:space="preserve">Checked date</t>
  </si>
  <si>
    <t xml:space="preserve">Fixed period index</t>
  </si>
  <si>
    <t xml:space="preserve">Period index status</t>
  </si>
  <si>
    <t xml:space="preserve">Cohort label</t>
  </si>
  <si>
    <t xml:space="preserve">Hypothetical original cohort; all acquired 2026-07-01</t>
  </si>
  <si>
    <t xml:space="preserve">text</t>
  </si>
  <si>
    <t xml:space="preserve">A closed original cohort. Keep this label stable.</t>
  </si>
  <si>
    <t xml:space="preserve">Hypothetical supplied example</t>
  </si>
  <si>
    <t xml:space="preserve">Original customers N</t>
  </si>
  <si>
    <t xml:space="preserve">customers</t>
  </si>
  <si>
    <t xml:space="preserve">Fixed denominator, including original customers who stopped buying.</t>
  </si>
  <si>
    <t xml:space="preserve">Complete observed months O</t>
  </si>
  <si>
    <t xml:space="preserve">months</t>
  </si>
  <si>
    <t xml:space="preserve">Whole completed monthly periods for the entire cohort, 1 to 120.</t>
  </si>
  <si>
    <t xml:space="preserve">Total horizon H</t>
  </si>
  <si>
    <t xml:space="preserve">Finite horizon, at least O and at most 120.</t>
  </si>
  <si>
    <t xml:space="preserve">Projection mode</t>
  </si>
  <si>
    <t xml:space="preserve">Subscription</t>
  </si>
  <si>
    <t xml:space="preserve">list</t>
  </si>
  <si>
    <t xml:space="preserve">Subscription uses retained accounts; Repeat uses monthly purchase probability.</t>
  </si>
  <si>
    <t xml:space="preserve">Currency</t>
  </si>
  <si>
    <t xml:space="preserve">CAD</t>
  </si>
  <si>
    <t xml:space="preserve">fixed</t>
  </si>
  <si>
    <t xml:space="preserve">Convert source amounts to CAD before entry; exclude sales taxes.</t>
  </si>
  <si>
    <t xml:space="preserve">Observation cut-off</t>
  </si>
  <si>
    <t xml:space="preserve">date</t>
  </si>
  <si>
    <t xml:space="preserve">Whole date from 1900-01-01 to 9999-12-31, excluding fictitious 1900-02-29.</t>
  </si>
  <si>
    <t xml:space="preserve">Customer / cohort inclusion rule</t>
  </si>
  <si>
    <t xml:space="preserve">100 hypothetical customers with first qualifying paid relationship on 2026-07-01; no new cohort members</t>
  </si>
  <si>
    <t xml:space="preserve">Define the customer unit, first qualifying purchase and cohort membership.</t>
  </si>
  <si>
    <t xml:space="preserve">TOTAL cohort acquisition cost (optional)</t>
  </si>
  <si>
    <t xml:space="preserve">TOTAL acquisition cost for this original cohort, in CAD. Do not enter cost per customer. Blank means not assessed; zero means explicitly zero. Subtracted once.</t>
  </si>
  <si>
    <t xml:space="preserve">Effective annual discount rate</t>
  </si>
  <si>
    <t xml:space="preserve">decimal rate</t>
  </si>
  <si>
    <t xml:space="preserve">0 to 1,000 stored decimal. A finance assumption, not a recommended rate.</t>
  </si>
  <si>
    <t xml:space="preserve">Discount timing</t>
  </si>
  <si>
    <t xml:space="preserve">End-of-period future values discounted to observation cut-off.</t>
  </si>
  <si>
    <t xml:space="preserve">Source reconciliation confirmed</t>
  </si>
  <si>
    <t xml:space="preserve">Yes</t>
  </si>
  <si>
    <t xml:space="preserve">Set Yes only after reconciling source records. Example confirmation covers hypothetical data.</t>
  </si>
  <si>
    <t xml:space="preserve">Latest observed month fully mature</t>
  </si>
  <si>
    <t xml:space="preserve">Set Yes only when the observation window is complete for the entire cohort.</t>
  </si>
  <si>
    <t xml:space="preserve">All observations hypothetical</t>
  </si>
  <si>
    <t xml:space="preserve">Yes = supplied example. No = user-supplied actuals, not independently verified.</t>
  </si>
  <si>
    <t xml:space="preserve">Reviewer / name and review date</t>
  </si>
  <si>
    <t xml:space="preserve">Native calculations, independent formulas and business-financial-model scope reviewed for the supplied fictional v1.1 example on 2026-10-08. No licensed-accountant certification or approval of actual records.</t>
  </si>
  <si>
    <t xml:space="preserve">Record who reviewed which records and when.</t>
  </si>
  <si>
    <t xml:space="preserve">Financial cost scope and exclusions</t>
  </si>
  <si>
    <t xml:space="preserve">Direct costs plus other variable serving costs; exclude acquisition, fixed overhead, financing and income taxes</t>
  </si>
  <si>
    <t xml:space="preserve">State direct and variable costs; keep acquisition, overhead, tax and financing separate.</t>
  </si>
  <si>
    <t xml:space="preserve">Period boundary rule</t>
  </si>
  <si>
    <t xml:space="preserve">Customer-relative monthly boundaries; all hypothetical customers share 2026-07-01 start; [start,next anniversary)</t>
  </si>
  <si>
    <t xml:space="preserve">Use consistent customer-relative monthly boundaries.</t>
  </si>
  <si>
    <t xml:space="preserve">Observation-to-source difference</t>
  </si>
  <si>
    <t xml:space="preserve">Enter an explicit zero for reconciled figures. Absolute tolerance is below CAD 0.005.</t>
  </si>
  <si>
    <t xml:space="preserve">Subscription reactivation policy</t>
  </si>
  <si>
    <t xml:space="preserve">Reactivation excluded in Subscription; use explicitly specified Repeat model when suitable</t>
  </si>
  <si>
    <t xml:space="preserve">Subscription excludes reactivation; use an appropriate Repeat specification if needed.</t>
  </si>
  <si>
    <t xml:space="preserve">Settings status</t>
  </si>
  <si>
    <t xml:space="preserve">Effective monthly discount rate</t>
  </si>
  <si>
    <t xml:space="preserve">Seed active accounts</t>
  </si>
  <si>
    <t xml:space="preserve">Overall input readiness</t>
  </si>
  <si>
    <t xml:space="preserve">Recorded cohort history</t>
  </si>
  <si>
    <t xml:space="preserve">Enter known zeros explicitly. Required unknowns stay blank. Periods 1 through O are used; no new cohort members.</t>
  </si>
  <si>
    <t xml:space="preserve">Period (fixed)</t>
  </si>
  <si>
    <t xml:space="preserve">Purchasing / billed customers (input)</t>
  </si>
  <si>
    <t xml:space="preserve">Active accounts at period end (input)</t>
  </si>
  <si>
    <t xml:space="preserve">Orders / billing units (input)</t>
  </si>
  <si>
    <t xml:space="preserve">Sales before refunds (input CAD)</t>
  </si>
  <si>
    <t xml:space="preserve">Refunds / reversals (input CAD)</t>
  </si>
  <si>
    <t xml:space="preserve">Direct costs before recovery (input CAD)</t>
  </si>
  <si>
    <t xml:space="preserve">Recovered direct costs (input CAD)</t>
  </si>
  <si>
    <t xml:space="preserve">Other variable costs (input CAD)</t>
  </si>
  <si>
    <t xml:space="preserve">Net sales (formula CAD)</t>
  </si>
  <si>
    <t xml:space="preserve">Gross profit (formula CAD)</t>
  </si>
  <si>
    <t xml:space="preserve">Contribution (formula CAD)</t>
  </si>
  <si>
    <t xml:space="preserve">Source / cut-off note (input)</t>
  </si>
  <si>
    <t xml:space="preserve">Input status (formula)</t>
  </si>
  <si>
    <t xml:space="preserve">Cumulative revenue / customer (formula CAD)</t>
  </si>
  <si>
    <t xml:space="preserve">Cumulative contribution / customer (formula CAD)</t>
  </si>
  <si>
    <t xml:space="preserve">Warnings (formula)</t>
  </si>
  <si>
    <t xml:space="preserve">HYPOTHETICAL FIXTURE; not actual customer data</t>
  </si>
  <si>
    <t xml:space="preserve">Future monthly assumptions</t>
  </si>
  <si>
    <t xml:space="preserve">Only months O+1 through H are used. Leave inactive-mode columns blank. Rates are assumptions, not benchmarks.</t>
  </si>
  <si>
    <t xml:space="preserve">Account churn (Subscription input)</t>
  </si>
  <si>
    <t xml:space="preserve">Purchase probability (Repeat input)</t>
  </si>
  <si>
    <t xml:space="preserve">Orders per purchaser (Repeat input)</t>
  </si>
  <si>
    <t xml:space="preserve">Average sales / order (input CAD)</t>
  </si>
  <si>
    <t xml:space="preserve">Current-sales refund rate (input)</t>
  </si>
  <si>
    <t xml:space="preserve">Pre-refund gross margin (input)</t>
  </si>
  <si>
    <t xml:space="preserve">Cost recovery on refunds (input)</t>
  </si>
  <si>
    <t xml:space="preserve">Variable cost / order (input CAD)</t>
  </si>
  <si>
    <t xml:space="preserve">Extra cohort cost (input CAD)</t>
  </si>
  <si>
    <t xml:space="preserve">Legacy refunds (input CAD)</t>
  </si>
  <si>
    <t xml:space="preserve">Legacy recoveries (input CAD)</t>
  </si>
  <si>
    <t xml:space="preserve">Evidence / rationale (input)</t>
  </si>
  <si>
    <t xml:space="preserve">Scenario label (input)</t>
  </si>
  <si>
    <t xml:space="preserve">Evidence date (optional input)</t>
  </si>
  <si>
    <t xml:space="preserve">Owner (optional input)</t>
  </si>
  <si>
    <t xml:space="preserve">HYPOTHETICAL FIXTURE; not evidence for real decisions</t>
  </si>
  <si>
    <t xml:space="preserve">subscription_base</t>
  </si>
  <si>
    <t xml:space="preserve">Finite-horizon projection</t>
  </si>
  <si>
    <t xml:space="preserve">All values are formulas. Fractional people/orders are expectations. Churn happens before billing; Repeat allows later purchasing.</t>
  </si>
  <si>
    <t xml:space="preserve">Phase (formula)</t>
  </si>
  <si>
    <t xml:space="preserve">Start eligible accounts</t>
  </si>
  <si>
    <t xml:space="preserve">Purchasing / billed accounts</t>
  </si>
  <si>
    <t xml:space="preserve">Expected orders</t>
  </si>
  <si>
    <t xml:space="preserve">Pre-refund sales CAD</t>
  </si>
  <si>
    <t xml:space="preserve">Refunds incl. legacy CAD</t>
  </si>
  <si>
    <t xml:space="preserve">Net sales CAD</t>
  </si>
  <si>
    <t xml:space="preserve">Direct costs net of recoveries CAD</t>
  </si>
  <si>
    <t xml:space="preserve">Gross profit CAD</t>
  </si>
  <si>
    <t xml:space="preserve">Variable / serving costs CAD</t>
  </si>
  <si>
    <t xml:space="preserve">Contribution CAD</t>
  </si>
  <si>
    <t xml:space="preserve">Future discount factor</t>
  </si>
  <si>
    <t xml:space="preserve">Discounted future contribution CAD</t>
  </si>
  <si>
    <t xml:space="preserve">Cumulative total revenue / customer CAD</t>
  </si>
  <si>
    <t xml:space="preserve">Cumulative total contribution / customer CAD</t>
  </si>
  <si>
    <t xml:space="preserve">Status (formula)</t>
  </si>
  <si>
    <t xml:space="preserve">Using the lifetime-value calculator</t>
  </si>
  <si>
    <t xml:space="preserve">Version 1.1. Checked 2026-10-08. Hypothetical monthly examples, CAD.</t>
  </si>
  <si>
    <t xml:space="preserve">Topic</t>
  </si>
  <si>
    <t xml:space="preserve">Instructions and limitations</t>
  </si>
  <si>
    <t xml:space="preserve">Purpose</t>
  </si>
  <si>
    <t xml:space="preserve">This finite-horizon cohort model separates recorded history from future assumptions. All supplied example records and scenario values are hypothetical, in Canadian dollars. They are not customer results, industry benchmarks or forecasts for your business.</t>
  </si>
  <si>
    <t xml:space="preserve">Before entering data</t>
  </si>
  <si>
    <t xml:space="preserve">Choose one original customer cohort and a fixed original customer count. Define the customer unit, starting event, elapsed monthly periods and observation cut-off. Every observed period must be complete for the entire included cohort. This model accepts prepared monthly cohort totals; it does not connect to accounting, CRM, payment or analytics accounts.</t>
  </si>
  <si>
    <t xml:space="preserve">Convert source records to CAD before entry using a documented policy. Exclude sales taxes from this model. Confirm how shipping, discounts, refunds, direct costs and other serving costs are included. Retain identifiers and reconciliation details in appropriate source records; names and payment information are unnecessary here.</t>
  </si>
  <si>
    <t xml:space="preserve">Enter the number of complete observed months and a total horizon of at least that many months, with a maximum of 120. The maximum is a spreadsheet design boundary, not a recommended forecasting period. A longer horizon does not make distant assumptions reliable.</t>
  </si>
  <si>
    <t xml:space="preserve">Observed inputs</t>
  </si>
  <si>
    <t xml:space="preserve">For each completed month, enter purchasing customers, orders, sales after discounts before refunds, refunds or sales reversals, direct costs, direct-cost recoveries and other variable serving costs. Enter an explicit zero where the known amount is zero. Leave an unknown value blank so the checks identify it.</t>
  </si>
  <si>
    <t xml:space="preserve">Subscription mode additionally needs original active accounts remaining at each period end. These accounts are distinct from the customers billed during the month. Reactivations and new customers are outside the subscription projection. Repeat mode leaves the subscription active-account fields blank.</t>
  </si>
  <si>
    <t xml:space="preserve">Net sales = sales after discounts - refunds. Gross profit = net sales - direct costs + direct-cost recoveries. Contribution = gross profit - other variable serving costs. Per-customer observed value divides totals by the original cohort count, including customers who later stopped buying.</t>
  </si>
  <si>
    <t xml:space="preserve">Late refunds can make a period's net revenue negative. A recovery relating to an earlier sale can exceed this period's direct costs. Explain these exceptions in the source note rather than deleting them.</t>
  </si>
  <si>
    <t xml:space="preserve">Future inputs</t>
  </si>
  <si>
    <t xml:space="preserve">Subscription mode reduces the remaining original accounts by the entered monthly account churn rate before the next bill. It assumes one billing unit per retained account per month. Enter average sales per billing unit and the costs appropriate to that unit. It does not model new customers, reactivation, mid-period billing or annual revenue recognition automatically.</t>
  </si>
  <si>
    <t xml:space="preserve">Repeat mode applies purchase probability separately to the original cohort in each future month. Multiply expected purchasing customers by orders per purchasing customer to calculate expected orders. Probability is between 0% and 100%; frequency is at least one. A skipped month does not permanently remove a customer.</t>
  </si>
  <si>
    <t xml:space="preserve">The gross-margin input is the margin before refunds. The refund rate measures refunded sales value, not the share of orders with any refund. The recovery input controls how much direct cost associated with current refunded sales is recovered. It assumes refunded sales carry the same direct-cost ratio as the period's sales; separate materially different product mixes. It does not assume all costs vanish when a sale is refunded. Older-sale refunds and cost recoveries have separate monetary inputs.</t>
  </si>
  <si>
    <t xml:space="preserve">Variable cost per order remains charged for refunded orders. Extra serving costs can remain even when orders are zero. Adjust the model if these conventions are unsuitable, and document the change.</t>
  </si>
  <si>
    <t xml:space="preserve">Reading the answer</t>
  </si>
  <si>
    <t xml:space="preserve">Observed, future and combined values are separate. A combined value always ends at the stated total horizon. There is no terminal value or calculation of infinite lifetime from one divided by churn.</t>
  </si>
  <si>
    <t xml:space="preserve">Contribution excludes acquisition cost and fixed overhead unless the stated cost scope has specifically included an expense. Do not count an expense in two categories. Optional acquisition cost is subtracted once in a separate result. Blank means not assessed; zero means explicitly zero.</t>
  </si>
  <si>
    <t xml:space="preserve">The optional discount calculation values future contribution at the observation cut-off using an effective annual discount rate and end-of-month timing. It does not revalue historical observations. A zero discount rate leaves nominal future contribution unchanged. Staggered customer start dates require aligned observation/projection timing and valuation dates. Equal completed customer-age months alone do not establish one calendar-date present value. The supplied same-start cohort supports the common cut-off convention.</t>
  </si>
  <si>
    <t xml:space="preserve">Fractions of customers or orders in projections are expected quantities. Intermediate results retain precision; displayed currency is rounded. None of the sensitivity scenarios supplies a probability estimate or a universal target.</t>
  </si>
  <si>
    <t xml:space="preserve">Review and update</t>
  </si>
  <si>
    <t xml:space="preserve">Resolve CHECK INPUTS before using headline results. Complete input validation, reconciliation and maturity confirmations. Inspect formulas and reproduce one ordinary and one refund-heavy period manually. Check that changing future assumptions leaves observed totals unchanged.</t>
  </si>
  <si>
    <t xml:space="preserve">Save a dated copy of assumptions before replacing projections with new observations. Compare later evidence with the original forecast. Separate data corrections from genuine behaviour changes and do not treat cohort changes as proof of campaign causation.</t>
  </si>
  <si>
    <t xml:space="preserve">Use cash-flow and capacity planning alongside this model where timing or operating constraints matter. This management calculator is not a financial statement, accounting-policy determination, tax calculator or automatic acquisition-budget recommendation. Input readiness is not an independent finance certification.</t>
  </si>
  <si>
    <t xml:space="preserve">Supported ranges and fixed periods</t>
  </si>
  <si>
    <t xml:space="preserve">The numerical implementation supports up to 1 billion original customers, 1 trillion observed orders per month, CAD 1 trillion per monetary input, 1 million expected orders per purchasing customer and an effective annual discount-rate input up to 1,000 as a decimal. These limits prevent arithmetic overflow; they are not recommended business assumptions. The 120-month horizon and margin range of -100% through 100% are also model boundaries. Out-of-range values block results rather than being capped. Large values can lose cent-level precision; use realistic evidence-supported inputs and separately review significant precision requirements.</t>
  </si>
  <si>
    <t xml:space="preserve">Keep the fixed monthly period indexes intact. The input checks compare each index with its expected row position across the observed, assumptions and projection sheets. Formula-presence checks also cover the illustrative sensitivity blocks. Presence alone does not prove a formula is correct.</t>
  </si>
  <si>
    <t xml:space="preserve">A nonincreasing active-account total cannot prove that no former customer reactivated: arrivals and departures might offset each other. Reconcile customer identities in the source roster. Subscription projection excludes reactivations; the observed billing totals remain recorded history. </t>
  </si>
  <si>
    <t xml:space="preserve">Editing and formula protection</t>
  </si>
  <si>
    <t xml:space="preserve">Amber cells are editable. Fixed indexes, example sensitivity inputs and formulas are protected against accidental edits, without a password. Unprotect a sheet to inspect or intentionally change formulas. Formulas are never hidden. Use filters to review rows; do not sort fixed period schedules.</t>
  </si>
  <si>
    <t xml:space="preserve">Tested engine and compatibility</t>
  </si>
  <si>
    <t xml:space="preserve">Version 1.1 arithmetic and input-control fixtures were tested in LibreOfficeDev 26.8.0.0.alpha0. Microsoft Excel desktop/web, screen-reader navigation and dropdown UI behaviour were not directly tested. The checks cover hypothetical examples, not your source records or finance review.</t>
  </si>
  <si>
    <t xml:space="preserve">Illustrative sensitivity comparisons</t>
  </si>
  <si>
    <t xml:space="preserve">HYPOTHETICAL FIXED COMPARISON. N100, O2, H5, seed80, AOV100, refund5%, k0, variable/order5, observed contribution/customer90.</t>
  </si>
  <si>
    <t xml:space="preserve">Subscription example</t>
  </si>
  <si>
    <t xml:space="preserve">Monthly churn</t>
  </si>
  <si>
    <t xml:space="preserve">Pre-refund gross margin</t>
  </si>
  <si>
    <t xml:space="preserve">Accounts month 3</t>
  </si>
  <si>
    <t xml:space="preserve">Accounts month 4</t>
  </si>
  <si>
    <t xml:space="preserve">Accounts month 5</t>
  </si>
  <si>
    <t xml:space="preserve">Contribution per billed account CAD</t>
  </si>
  <si>
    <t xml:space="preserve">Future contribution / customer CAD</t>
  </si>
  <si>
    <t xml:space="preserve">Combined contribution / customer CAD</t>
  </si>
  <si>
    <t xml:space="preserve">Future revenue / customer CAD</t>
  </si>
  <si>
    <t xml:space="preserve">Subscription 1</t>
  </si>
  <si>
    <t xml:space="preserve">Subscription 2</t>
  </si>
  <si>
    <t xml:space="preserve">Subscription 3</t>
  </si>
  <si>
    <t xml:space="preserve">Subscription 4</t>
  </si>
  <si>
    <t xml:space="preserve">Subscription 5</t>
  </si>
  <si>
    <t xml:space="preserve">Subscription 6</t>
  </si>
  <si>
    <t xml:space="preserve">Subscription 7</t>
  </si>
  <si>
    <t xml:space="preserve">Subscription 8</t>
  </si>
  <si>
    <t xml:space="preserve">Subscription 9</t>
  </si>
  <si>
    <t xml:space="preserve">Repeat uses the same fixed price, refund and cost assumptions. Contribution per order = CAD 50. All grids are separate from live inputs.</t>
  </si>
  <si>
    <t xml:space="preserve">Repeat example</t>
  </si>
  <si>
    <t xml:space="preserve">Purchase probability</t>
  </si>
  <si>
    <t xml:space="preserve">Orders per purchaser</t>
  </si>
  <si>
    <t xml:space="preserve">Orders each future month</t>
  </si>
  <si>
    <t xml:space="preserve">Repeat 1</t>
  </si>
  <si>
    <t xml:space="preserve">Repeat 2</t>
  </si>
  <si>
    <t xml:space="preserve">Repeat 3</t>
  </si>
  <si>
    <t xml:space="preserve">Repeat 4</t>
  </si>
  <si>
    <t xml:space="preserve">Repeat 5</t>
  </si>
  <si>
    <t xml:space="preserve">Repeat 6</t>
  </si>
  <si>
    <t xml:space="preserve">Repeat 7</t>
  </si>
  <si>
    <t xml:space="preserve">Repeat 8</t>
  </si>
  <si>
    <t xml:space="preserve">Repeat 9</t>
  </si>
  <si>
    <t xml:space="preserve">Fixed example inputs are protected against accidental edits. To develop your own comparison, unprotect and explicitly relabel the scenario and its assumptions.</t>
  </si>
  <si>
    <t xml:space="preserve">Workbook review and formula checks</t>
  </si>
  <si>
    <t xml:space="preserve">Input readiness is separate from formula integrity and release approval. Reviews remain open until evidence exists.</t>
  </si>
  <si>
    <t xml:space="preserve">Check</t>
  </si>
  <si>
    <t xml:space="preserve">Result / review input</t>
  </si>
  <si>
    <t xml:space="preserve">Hypothetical baseline metric</t>
  </si>
  <si>
    <t xml:space="preserve">Expected value</t>
  </si>
  <si>
    <t xml:space="preserve">Current workbook</t>
  </si>
  <si>
    <t xml:space="preserve">Comparison</t>
  </si>
  <si>
    <t xml:space="preserve">status</t>
  </si>
  <si>
    <t xml:space="preserve">READY</t>
  </si>
  <si>
    <t xml:space="preserve">Observed row errors</t>
  </si>
  <si>
    <t xml:space="preserve">observed Revenue Per Customer</t>
  </si>
  <si>
    <t xml:space="preserve">Future assumption errors</t>
  </si>
  <si>
    <t xml:space="preserve">observed Contribution Per Customer</t>
  </si>
  <si>
    <t xml:space="preserve">future Revenue Per Customer</t>
  </si>
  <si>
    <t xml:space="preserve">Cohort count</t>
  </si>
  <si>
    <t xml:space="preserve">future Contribution Per Customer</t>
  </si>
  <si>
    <t xml:space="preserve">Observed row count</t>
  </si>
  <si>
    <t xml:space="preserve">total Revenue Per Customer</t>
  </si>
  <si>
    <t xml:space="preserve">Expected observed rows</t>
  </si>
  <si>
    <t xml:space="preserve">total Contribution Per Customer</t>
  </si>
  <si>
    <t xml:space="preserve">Projected row count</t>
  </si>
  <si>
    <t xml:space="preserve">future Contribution P V Per Customer</t>
  </si>
  <si>
    <t xml:space="preserve">Expected projected rows</t>
  </si>
  <si>
    <t xml:space="preserve">acquisition Per Customer</t>
  </si>
  <si>
    <t xml:space="preserve">Not assessed</t>
  </si>
  <si>
    <t xml:space="preserve">Observed total minus source control</t>
  </si>
  <si>
    <t xml:space="preserve">after Acquisition Per Customer</t>
  </si>
  <si>
    <t xml:space="preserve">Native workbook recalculation</t>
  </si>
  <si>
    <t xml:space="preserve">Passed</t>
  </si>
  <si>
    <t xml:space="preserve">Independent formula review</t>
  </si>
  <si>
    <t xml:space="preserve">Finance scope review</t>
  </si>
  <si>
    <t xml:space="preserve">Baseline comparisons above apply only to the supplied Subscription example. Editing inputs intentionally changes the current results. A matching result alone is not formula certification.</t>
  </si>
  <si>
    <t xml:space="preserve">Download check</t>
  </si>
  <si>
    <t xml:space="preserve">Not checked</t>
  </si>
  <si>
    <t xml:space="preserve">Release check</t>
  </si>
  <si>
    <t xml:space="preserve">Period index errors</t>
  </si>
  <si>
    <t xml:space="preserve">Nonblank inputs outside future window</t>
  </si>
  <si>
    <t xml:space="preserve">Independent business-financial-model scope review passed for the supplied fictional v1.1 example on 2026-10-08. This is not licensed-accountant certification or approval of actual records. Native checks used LibreOfficeDev 26.8.0.0.alpha0. Microsoft Excel desktop/web, screen-reader navigation and dropdown UI behaviour were not directly tested. Hosted download check remains open.</t>
  </si>
  <si>
    <t xml:space="preserve">Formula cell</t>
  </si>
  <si>
    <t xml:space="preserve">Formula present?</t>
  </si>
  <si>
    <t xml:space="preserve">Observed!J6</t>
  </si>
  <si>
    <t xml:space="preserve">Observed!K6</t>
  </si>
  <si>
    <t xml:space="preserve">Observed!L6</t>
  </si>
  <si>
    <t xml:space="preserve">Observed!J7</t>
  </si>
  <si>
    <t xml:space="preserve">Observed!K7</t>
  </si>
  <si>
    <t xml:space="preserve">Observed!L7</t>
  </si>
  <si>
    <t xml:space="preserve">Observed!J8</t>
  </si>
  <si>
    <t xml:space="preserve">Observed!K8</t>
  </si>
  <si>
    <t xml:space="preserve">Observed!L8</t>
  </si>
  <si>
    <t xml:space="preserve">Observed!J9</t>
  </si>
  <si>
    <t xml:space="preserve">Observed!K9</t>
  </si>
  <si>
    <t xml:space="preserve">Observed!L9</t>
  </si>
  <si>
    <t xml:space="preserve">Observed!J10</t>
  </si>
  <si>
    <t xml:space="preserve">Observed!K10</t>
  </si>
  <si>
    <t xml:space="preserve">Observed!L10</t>
  </si>
  <si>
    <t xml:space="preserve">Observed!J11</t>
  </si>
  <si>
    <t xml:space="preserve">Observed!K11</t>
  </si>
  <si>
    <t xml:space="preserve">Observed!L11</t>
  </si>
  <si>
    <t xml:space="preserve">Observed!J12</t>
  </si>
  <si>
    <t xml:space="preserve">Observed!K12</t>
  </si>
  <si>
    <t xml:space="preserve">Observed!L12</t>
  </si>
  <si>
    <t xml:space="preserve">Observed!J13</t>
  </si>
  <si>
    <t xml:space="preserve">Observed!K13</t>
  </si>
  <si>
    <t xml:space="preserve">Observed!L13</t>
  </si>
  <si>
    <t xml:space="preserve">Observed!J14</t>
  </si>
  <si>
    <t xml:space="preserve">Observed!K14</t>
  </si>
  <si>
    <t xml:space="preserve">Observed!L14</t>
  </si>
  <si>
    <t xml:space="preserve">Observed!J15</t>
  </si>
  <si>
    <t xml:space="preserve">Observed!K15</t>
  </si>
  <si>
    <t xml:space="preserve">Observed!L15</t>
  </si>
  <si>
    <t xml:space="preserve">Observed!J16</t>
  </si>
  <si>
    <t xml:space="preserve">Observed!K16</t>
  </si>
  <si>
    <t xml:space="preserve">Observed!L16</t>
  </si>
  <si>
    <t xml:space="preserve">Observed!J17</t>
  </si>
  <si>
    <t xml:space="preserve">Observed!K17</t>
  </si>
  <si>
    <t xml:space="preserve">Observed!L17</t>
  </si>
  <si>
    <t xml:space="preserve">Observed!J18</t>
  </si>
  <si>
    <t xml:space="preserve">Observed!K18</t>
  </si>
  <si>
    <t xml:space="preserve">Observed!L18</t>
  </si>
  <si>
    <t xml:space="preserve">Observed!J19</t>
  </si>
  <si>
    <t xml:space="preserve">Observed!K19</t>
  </si>
  <si>
    <t xml:space="preserve">Observed!L19</t>
  </si>
  <si>
    <t xml:space="preserve">Observed!J20</t>
  </si>
  <si>
    <t xml:space="preserve">Observed!K20</t>
  </si>
  <si>
    <t xml:space="preserve">Observed!L20</t>
  </si>
  <si>
    <t xml:space="preserve">Observed!J21</t>
  </si>
  <si>
    <t xml:space="preserve">Observed!K21</t>
  </si>
  <si>
    <t xml:space="preserve">Observed!L21</t>
  </si>
  <si>
    <t xml:space="preserve">Observed!J22</t>
  </si>
  <si>
    <t xml:space="preserve">Observed!K22</t>
  </si>
  <si>
    <t xml:space="preserve">Observed!L22</t>
  </si>
  <si>
    <t xml:space="preserve">Observed!J23</t>
  </si>
  <si>
    <t xml:space="preserve">Observed!K23</t>
  </si>
  <si>
    <t xml:space="preserve">Observed!L23</t>
  </si>
  <si>
    <t xml:space="preserve">Observed!J24</t>
  </si>
  <si>
    <t xml:space="preserve">Observed!K24</t>
  </si>
  <si>
    <t xml:space="preserve">Observed!L24</t>
  </si>
  <si>
    <t xml:space="preserve">Observed!J25</t>
  </si>
  <si>
    <t xml:space="preserve">Observed!K25</t>
  </si>
  <si>
    <t xml:space="preserve">Observed!L25</t>
  </si>
  <si>
    <t xml:space="preserve">Observed!J26</t>
  </si>
  <si>
    <t xml:space="preserve">Observed!K26</t>
  </si>
  <si>
    <t xml:space="preserve">Observed!L26</t>
  </si>
  <si>
    <t xml:space="preserve">Observed!J27</t>
  </si>
  <si>
    <t xml:space="preserve">Observed!K27</t>
  </si>
  <si>
    <t xml:space="preserve">Observed!L27</t>
  </si>
  <si>
    <t xml:space="preserve">Observed!J28</t>
  </si>
  <si>
    <t xml:space="preserve">Observed!K28</t>
  </si>
  <si>
    <t xml:space="preserve">Observed!L28</t>
  </si>
  <si>
    <t xml:space="preserve">Observed!J29</t>
  </si>
  <si>
    <t xml:space="preserve">Observed!K29</t>
  </si>
  <si>
    <t xml:space="preserve">Observed!L29</t>
  </si>
  <si>
    <t xml:space="preserve">Observed!J30</t>
  </si>
  <si>
    <t xml:space="preserve">Observed!K30</t>
  </si>
  <si>
    <t xml:space="preserve">Observed!L30</t>
  </si>
  <si>
    <t xml:space="preserve">Observed!J31</t>
  </si>
  <si>
    <t xml:space="preserve">Observed!K31</t>
  </si>
  <si>
    <t xml:space="preserve">Observed!L31</t>
  </si>
  <si>
    <t xml:space="preserve">Observed!J32</t>
  </si>
  <si>
    <t xml:space="preserve">Observed!K32</t>
  </si>
  <si>
    <t xml:space="preserve">Observed!L32</t>
  </si>
  <si>
    <t xml:space="preserve">Observed!J33</t>
  </si>
  <si>
    <t xml:space="preserve">Observed!K33</t>
  </si>
  <si>
    <t xml:space="preserve">Observed!L33</t>
  </si>
  <si>
    <t xml:space="preserve">Observed!J34</t>
  </si>
  <si>
    <t xml:space="preserve">Observed!K34</t>
  </si>
  <si>
    <t xml:space="preserve">Observed!L34</t>
  </si>
  <si>
    <t xml:space="preserve">Observed!J35</t>
  </si>
  <si>
    <t xml:space="preserve">Observed!K35</t>
  </si>
  <si>
    <t xml:space="preserve">Observed!L35</t>
  </si>
  <si>
    <t xml:space="preserve">Observed!J36</t>
  </si>
  <si>
    <t xml:space="preserve">Observed!K36</t>
  </si>
  <si>
    <t xml:space="preserve">Observed!L36</t>
  </si>
  <si>
    <t xml:space="preserve">Observed!J37</t>
  </si>
  <si>
    <t xml:space="preserve">Observed!K37</t>
  </si>
  <si>
    <t xml:space="preserve">Observed!L37</t>
  </si>
  <si>
    <t xml:space="preserve">Observed!J38</t>
  </si>
  <si>
    <t xml:space="preserve">Observed!K38</t>
  </si>
  <si>
    <t xml:space="preserve">Observed!L38</t>
  </si>
  <si>
    <t xml:space="preserve">Observed!J39</t>
  </si>
  <si>
    <t xml:space="preserve">Observed!K39</t>
  </si>
  <si>
    <t xml:space="preserve">Observed!L39</t>
  </si>
  <si>
    <t xml:space="preserve">Observed!J40</t>
  </si>
  <si>
    <t xml:space="preserve">Observed!K40</t>
  </si>
  <si>
    <t xml:space="preserve">Observed!L40</t>
  </si>
  <si>
    <t xml:space="preserve">Observed!J41</t>
  </si>
  <si>
    <t xml:space="preserve">Observed!K41</t>
  </si>
  <si>
    <t xml:space="preserve">Observed!L41</t>
  </si>
  <si>
    <t xml:space="preserve">Observed!J42</t>
  </si>
  <si>
    <t xml:space="preserve">Observed!K42</t>
  </si>
  <si>
    <t xml:space="preserve">Observed!L42</t>
  </si>
  <si>
    <t xml:space="preserve">Observed!J43</t>
  </si>
  <si>
    <t xml:space="preserve">Observed!K43</t>
  </si>
  <si>
    <t xml:space="preserve">Observed!L43</t>
  </si>
  <si>
    <t xml:space="preserve">Observed!J44</t>
  </si>
  <si>
    <t xml:space="preserve">Observed!K44</t>
  </si>
  <si>
    <t xml:space="preserve">Observed!L44</t>
  </si>
  <si>
    <t xml:space="preserve">Observed!J45</t>
  </si>
  <si>
    <t xml:space="preserve">Observed!K45</t>
  </si>
  <si>
    <t xml:space="preserve">Observed!L45</t>
  </si>
  <si>
    <t xml:space="preserve">Observed!J46</t>
  </si>
  <si>
    <t xml:space="preserve">Observed!K46</t>
  </si>
  <si>
    <t xml:space="preserve">Observed!L46</t>
  </si>
  <si>
    <t xml:space="preserve">Observed!J47</t>
  </si>
  <si>
    <t xml:space="preserve">Observed!K47</t>
  </si>
  <si>
    <t xml:space="preserve">Observed!L47</t>
  </si>
  <si>
    <t xml:space="preserve">Observed!J48</t>
  </si>
  <si>
    <t xml:space="preserve">Observed!K48</t>
  </si>
  <si>
    <t xml:space="preserve">Observed!L48</t>
  </si>
  <si>
    <t xml:space="preserve">Observed!J49</t>
  </si>
  <si>
    <t xml:space="preserve">Observed!K49</t>
  </si>
  <si>
    <t xml:space="preserve">Observed!L49</t>
  </si>
  <si>
    <t xml:space="preserve">Observed!J50</t>
  </si>
  <si>
    <t xml:space="preserve">Observed!K50</t>
  </si>
  <si>
    <t xml:space="preserve">Observed!L50</t>
  </si>
  <si>
    <t xml:space="preserve">Observed!J51</t>
  </si>
  <si>
    <t xml:space="preserve">Observed!K51</t>
  </si>
  <si>
    <t xml:space="preserve">Observed!L51</t>
  </si>
  <si>
    <t xml:space="preserve">Observed!J52</t>
  </si>
  <si>
    <t xml:space="preserve">Observed!K52</t>
  </si>
  <si>
    <t xml:space="preserve">Observed!L52</t>
  </si>
  <si>
    <t xml:space="preserve">Observed!J53</t>
  </si>
  <si>
    <t xml:space="preserve">Observed!K53</t>
  </si>
  <si>
    <t xml:space="preserve">Observed!L53</t>
  </si>
  <si>
    <t xml:space="preserve">Observed!J54</t>
  </si>
  <si>
    <t xml:space="preserve">Observed!K54</t>
  </si>
  <si>
    <t xml:space="preserve">Observed!L54</t>
  </si>
  <si>
    <t xml:space="preserve">Observed!J55</t>
  </si>
  <si>
    <t xml:space="preserve">Observed!K55</t>
  </si>
  <si>
    <t xml:space="preserve">Observed!L55</t>
  </si>
  <si>
    <t xml:space="preserve">Observed!J56</t>
  </si>
  <si>
    <t xml:space="preserve">Observed!K56</t>
  </si>
  <si>
    <t xml:space="preserve">Observed!L56</t>
  </si>
  <si>
    <t xml:space="preserve">Observed!J57</t>
  </si>
  <si>
    <t xml:space="preserve">Observed!K57</t>
  </si>
  <si>
    <t xml:space="preserve">Observed!L57</t>
  </si>
  <si>
    <t xml:space="preserve">Observed!J58</t>
  </si>
  <si>
    <t xml:space="preserve">Observed!K58</t>
  </si>
  <si>
    <t xml:space="preserve">Observed!L58</t>
  </si>
  <si>
    <t xml:space="preserve">Observed!J59</t>
  </si>
  <si>
    <t xml:space="preserve">Observed!K59</t>
  </si>
  <si>
    <t xml:space="preserve">Observed!L59</t>
  </si>
  <si>
    <t xml:space="preserve">Observed!J60</t>
  </si>
  <si>
    <t xml:space="preserve">Observed!K60</t>
  </si>
  <si>
    <t xml:space="preserve">Observed!L60</t>
  </si>
  <si>
    <t xml:space="preserve">Observed!J61</t>
  </si>
  <si>
    <t xml:space="preserve">Observed!K61</t>
  </si>
  <si>
    <t xml:space="preserve">Observed!L61</t>
  </si>
  <si>
    <t xml:space="preserve">Observed!J62</t>
  </si>
  <si>
    <t xml:space="preserve">Observed!K62</t>
  </si>
  <si>
    <t xml:space="preserve">Observed!L62</t>
  </si>
  <si>
    <t xml:space="preserve">Observed!J63</t>
  </si>
  <si>
    <t xml:space="preserve">Observed!K63</t>
  </si>
  <si>
    <t xml:space="preserve">Observed!L63</t>
  </si>
  <si>
    <t xml:space="preserve">Observed!J64</t>
  </si>
  <si>
    <t xml:space="preserve">Observed!K64</t>
  </si>
  <si>
    <t xml:space="preserve">Observed!L64</t>
  </si>
  <si>
    <t xml:space="preserve">Observed!J65</t>
  </si>
  <si>
    <t xml:space="preserve">Observed!K65</t>
  </si>
  <si>
    <t xml:space="preserve">Observed!L65</t>
  </si>
  <si>
    <t xml:space="preserve">Observed!J66</t>
  </si>
  <si>
    <t xml:space="preserve">Observed!K66</t>
  </si>
  <si>
    <t xml:space="preserve">Observed!L66</t>
  </si>
  <si>
    <t xml:space="preserve">Observed!J67</t>
  </si>
  <si>
    <t xml:space="preserve">Observed!K67</t>
  </si>
  <si>
    <t xml:space="preserve">Observed!L67</t>
  </si>
  <si>
    <t xml:space="preserve">Observed!J68</t>
  </si>
  <si>
    <t xml:space="preserve">Observed!K68</t>
  </si>
  <si>
    <t xml:space="preserve">Observed!L68</t>
  </si>
  <si>
    <t xml:space="preserve">Observed!J69</t>
  </si>
  <si>
    <t xml:space="preserve">Observed!K69</t>
  </si>
  <si>
    <t xml:space="preserve">Observed!L69</t>
  </si>
  <si>
    <t xml:space="preserve">Observed!J70</t>
  </si>
  <si>
    <t xml:space="preserve">Observed!K70</t>
  </si>
  <si>
    <t xml:space="preserve">Observed!L70</t>
  </si>
  <si>
    <t xml:space="preserve">Observed!J71</t>
  </si>
  <si>
    <t xml:space="preserve">Observed!K71</t>
  </si>
  <si>
    <t xml:space="preserve">Observed!L71</t>
  </si>
  <si>
    <t xml:space="preserve">Observed!J72</t>
  </si>
  <si>
    <t xml:space="preserve">Observed!K72</t>
  </si>
  <si>
    <t xml:space="preserve">Observed!L72</t>
  </si>
  <si>
    <t xml:space="preserve">Observed!J73</t>
  </si>
  <si>
    <t xml:space="preserve">Observed!K73</t>
  </si>
  <si>
    <t xml:space="preserve">Observed!L73</t>
  </si>
  <si>
    <t xml:space="preserve">Observed!J74</t>
  </si>
  <si>
    <t xml:space="preserve">Observed!K74</t>
  </si>
  <si>
    <t xml:space="preserve">Observed!L74</t>
  </si>
  <si>
    <t xml:space="preserve">Observed!J75</t>
  </si>
  <si>
    <t xml:space="preserve">Observed!K75</t>
  </si>
  <si>
    <t xml:space="preserve">Observed!L75</t>
  </si>
  <si>
    <t xml:space="preserve">Observed!J76</t>
  </si>
  <si>
    <t xml:space="preserve">Observed!K76</t>
  </si>
  <si>
    <t xml:space="preserve">Observed!L76</t>
  </si>
  <si>
    <t xml:space="preserve">Observed!J77</t>
  </si>
  <si>
    <t xml:space="preserve">Observed!K77</t>
  </si>
  <si>
    <t xml:space="preserve">Observed!L77</t>
  </si>
  <si>
    <t xml:space="preserve">Observed!J78</t>
  </si>
  <si>
    <t xml:space="preserve">Observed!K78</t>
  </si>
  <si>
    <t xml:space="preserve">Observed!L78</t>
  </si>
  <si>
    <t xml:space="preserve">Observed!J79</t>
  </si>
  <si>
    <t xml:space="preserve">Observed!K79</t>
  </si>
  <si>
    <t xml:space="preserve">Observed!L79</t>
  </si>
  <si>
    <t xml:space="preserve">Observed!J80</t>
  </si>
  <si>
    <t xml:space="preserve">Observed!K80</t>
  </si>
  <si>
    <t xml:space="preserve">Observed!L80</t>
  </si>
  <si>
    <t xml:space="preserve">Observed!J81</t>
  </si>
  <si>
    <t xml:space="preserve">Observed!K81</t>
  </si>
  <si>
    <t xml:space="preserve">Observed!L81</t>
  </si>
  <si>
    <t xml:space="preserve">Observed!J82</t>
  </si>
  <si>
    <t xml:space="preserve">Observed!K82</t>
  </si>
  <si>
    <t xml:space="preserve">Observed!L82</t>
  </si>
  <si>
    <t xml:space="preserve">Observed!J83</t>
  </si>
  <si>
    <t xml:space="preserve">Observed!K83</t>
  </si>
  <si>
    <t xml:space="preserve">Observed!L83</t>
  </si>
  <si>
    <t xml:space="preserve">Observed!J84</t>
  </si>
  <si>
    <t xml:space="preserve">Observed!K84</t>
  </si>
  <si>
    <t xml:space="preserve">Observed!L84</t>
  </si>
  <si>
    <t xml:space="preserve">Observed!J85</t>
  </si>
  <si>
    <t xml:space="preserve">Observed!K85</t>
  </si>
  <si>
    <t xml:space="preserve">Observed!L85</t>
  </si>
  <si>
    <t xml:space="preserve">Observed!J86</t>
  </si>
  <si>
    <t xml:space="preserve">Observed!K86</t>
  </si>
  <si>
    <t xml:space="preserve">Observed!L86</t>
  </si>
  <si>
    <t xml:space="preserve">Observed!J87</t>
  </si>
  <si>
    <t xml:space="preserve">Observed!K87</t>
  </si>
  <si>
    <t xml:space="preserve">Observed!L87</t>
  </si>
  <si>
    <t xml:space="preserve">Observed!J88</t>
  </si>
  <si>
    <t xml:space="preserve">Observed!K88</t>
  </si>
  <si>
    <t xml:space="preserve">Observed!L88</t>
  </si>
  <si>
    <t xml:space="preserve">Observed!J89</t>
  </si>
  <si>
    <t xml:space="preserve">Observed!K89</t>
  </si>
  <si>
    <t xml:space="preserve">Observed!L89</t>
  </si>
  <si>
    <t xml:space="preserve">Observed!J90</t>
  </si>
  <si>
    <t xml:space="preserve">Observed!K90</t>
  </si>
  <si>
    <t xml:space="preserve">Observed!L90</t>
  </si>
  <si>
    <t xml:space="preserve">Observed!J91</t>
  </si>
  <si>
    <t xml:space="preserve">Observed!K91</t>
  </si>
  <si>
    <t xml:space="preserve">Observed!L91</t>
  </si>
  <si>
    <t xml:space="preserve">Observed!J92</t>
  </si>
  <si>
    <t xml:space="preserve">Observed!K92</t>
  </si>
  <si>
    <t xml:space="preserve">Observed!L92</t>
  </si>
  <si>
    <t xml:space="preserve">Observed!J93</t>
  </si>
  <si>
    <t xml:space="preserve">Observed!K93</t>
  </si>
  <si>
    <t xml:space="preserve">Observed!L93</t>
  </si>
  <si>
    <t xml:space="preserve">Observed!J94</t>
  </si>
  <si>
    <t xml:space="preserve">Observed!K94</t>
  </si>
  <si>
    <t xml:space="preserve">Observed!L94</t>
  </si>
  <si>
    <t xml:space="preserve">Observed!J95</t>
  </si>
  <si>
    <t xml:space="preserve">Observed!K95</t>
  </si>
  <si>
    <t xml:space="preserve">Observed!L95</t>
  </si>
  <si>
    <t xml:space="preserve">Observed!J96</t>
  </si>
  <si>
    <t xml:space="preserve">Observed!K96</t>
  </si>
  <si>
    <t xml:space="preserve">Observed!L96</t>
  </si>
  <si>
    <t xml:space="preserve">Observed!J97</t>
  </si>
  <si>
    <t xml:space="preserve">Observed!K97</t>
  </si>
  <si>
    <t xml:space="preserve">Observed!L97</t>
  </si>
  <si>
    <t xml:space="preserve">Observed!J98</t>
  </si>
  <si>
    <t xml:space="preserve">Observed!K98</t>
  </si>
  <si>
    <t xml:space="preserve">Observed!L98</t>
  </si>
  <si>
    <t xml:space="preserve">Observed!J99</t>
  </si>
  <si>
    <t xml:space="preserve">Observed!K99</t>
  </si>
  <si>
    <t xml:space="preserve">Observed!L99</t>
  </si>
  <si>
    <t xml:space="preserve">Observed!J100</t>
  </si>
  <si>
    <t xml:space="preserve">Observed!K100</t>
  </si>
  <si>
    <t xml:space="preserve">Observed!L100</t>
  </si>
  <si>
    <t xml:space="preserve">Observed!J101</t>
  </si>
  <si>
    <t xml:space="preserve">Observed!K101</t>
  </si>
  <si>
    <t xml:space="preserve">Observed!L101</t>
  </si>
  <si>
    <t xml:space="preserve">Observed!J102</t>
  </si>
  <si>
    <t xml:space="preserve">Observed!K102</t>
  </si>
  <si>
    <t xml:space="preserve">Observed!L102</t>
  </si>
  <si>
    <t xml:space="preserve">Observed!J103</t>
  </si>
  <si>
    <t xml:space="preserve">Observed!K103</t>
  </si>
  <si>
    <t xml:space="preserve">Observed!L103</t>
  </si>
  <si>
    <t xml:space="preserve">Observed!J104</t>
  </si>
  <si>
    <t xml:space="preserve">Observed!K104</t>
  </si>
  <si>
    <t xml:space="preserve">Observed!L104</t>
  </si>
  <si>
    <t xml:space="preserve">Observed!J105</t>
  </si>
  <si>
    <t xml:space="preserve">Observed!K105</t>
  </si>
  <si>
    <t xml:space="preserve">Observed!L105</t>
  </si>
  <si>
    <t xml:space="preserve">Observed!J106</t>
  </si>
  <si>
    <t xml:space="preserve">Observed!K106</t>
  </si>
  <si>
    <t xml:space="preserve">Observed!L106</t>
  </si>
  <si>
    <t xml:space="preserve">Observed!J107</t>
  </si>
  <si>
    <t xml:space="preserve">Observed!K107</t>
  </si>
  <si>
    <t xml:space="preserve">Observed!L107</t>
  </si>
  <si>
    <t xml:space="preserve">Observed!J108</t>
  </si>
  <si>
    <t xml:space="preserve">Observed!K108</t>
  </si>
  <si>
    <t xml:space="preserve">Observed!L108</t>
  </si>
  <si>
    <t xml:space="preserve">Observed!J109</t>
  </si>
  <si>
    <t xml:space="preserve">Observed!K109</t>
  </si>
  <si>
    <t xml:space="preserve">Observed!L109</t>
  </si>
  <si>
    <t xml:space="preserve">Observed!J110</t>
  </si>
  <si>
    <t xml:space="preserve">Observed!K110</t>
  </si>
  <si>
    <t xml:space="preserve">Observed!L110</t>
  </si>
  <si>
    <t xml:space="preserve">Observed!J111</t>
  </si>
  <si>
    <t xml:space="preserve">Observed!K111</t>
  </si>
  <si>
    <t xml:space="preserve">Observed!L111</t>
  </si>
  <si>
    <t xml:space="preserve">Observed!J112</t>
  </si>
  <si>
    <t xml:space="preserve">Observed!K112</t>
  </si>
  <si>
    <t xml:space="preserve">Observed!L112</t>
  </si>
  <si>
    <t xml:space="preserve">Observed!J113</t>
  </si>
  <si>
    <t xml:space="preserve">Observed!K113</t>
  </si>
  <si>
    <t xml:space="preserve">Observed!L113</t>
  </si>
  <si>
    <t xml:space="preserve">Observed!J114</t>
  </si>
  <si>
    <t xml:space="preserve">Observed!K114</t>
  </si>
  <si>
    <t xml:space="preserve">Observed!L114</t>
  </si>
  <si>
    <t xml:space="preserve">Observed!J115</t>
  </si>
  <si>
    <t xml:space="preserve">Observed!K115</t>
  </si>
  <si>
    <t xml:space="preserve">Observed!L115</t>
  </si>
  <si>
    <t xml:space="preserve">Observed!J116</t>
  </si>
  <si>
    <t xml:space="preserve">Observed!K116</t>
  </si>
  <si>
    <t xml:space="preserve">Observed!L116</t>
  </si>
  <si>
    <t xml:space="preserve">Observed!J117</t>
  </si>
  <si>
    <t xml:space="preserve">Observed!K117</t>
  </si>
  <si>
    <t xml:space="preserve">Observed!L117</t>
  </si>
  <si>
    <t xml:space="preserve">Observed!J118</t>
  </si>
  <si>
    <t xml:space="preserve">Observed!K118</t>
  </si>
  <si>
    <t xml:space="preserve">Observed!L118</t>
  </si>
  <si>
    <t xml:space="preserve">Observed!J119</t>
  </si>
  <si>
    <t xml:space="preserve">Observed!K119</t>
  </si>
  <si>
    <t xml:space="preserve">Observed!L119</t>
  </si>
  <si>
    <t xml:space="preserve">Observed!J120</t>
  </si>
  <si>
    <t xml:space="preserve">Observed!K120</t>
  </si>
  <si>
    <t xml:space="preserve">Observed!L120</t>
  </si>
  <si>
    <t xml:space="preserve">Observed!J121</t>
  </si>
  <si>
    <t xml:space="preserve">Observed!K121</t>
  </si>
  <si>
    <t xml:space="preserve">Observed!L121</t>
  </si>
  <si>
    <t xml:space="preserve">Observed!J122</t>
  </si>
  <si>
    <t xml:space="preserve">Observed!K122</t>
  </si>
  <si>
    <t xml:space="preserve">Observed!L122</t>
  </si>
  <si>
    <t xml:space="preserve">Observed!J123</t>
  </si>
  <si>
    <t xml:space="preserve">Observed!K123</t>
  </si>
  <si>
    <t xml:space="preserve">Observed!L123</t>
  </si>
  <si>
    <t xml:space="preserve">Observed!J124</t>
  </si>
  <si>
    <t xml:space="preserve">Observed!K124</t>
  </si>
  <si>
    <t xml:space="preserve">Observed!L124</t>
  </si>
  <si>
    <t xml:space="preserve">Observed!J125</t>
  </si>
  <si>
    <t xml:space="preserve">Observed!K125</t>
  </si>
  <si>
    <t xml:space="preserve">Observed!L125</t>
  </si>
  <si>
    <t xml:space="preserve">Observed!N6</t>
  </si>
  <si>
    <t xml:space="preserve">Observed!O6</t>
  </si>
  <si>
    <t xml:space="preserve">Observed!P6</t>
  </si>
  <si>
    <t xml:space="preserve">Observed!Q6</t>
  </si>
  <si>
    <t xml:space="preserve">Observed!N7</t>
  </si>
  <si>
    <t xml:space="preserve">Observed!O7</t>
  </si>
  <si>
    <t xml:space="preserve">Observed!P7</t>
  </si>
  <si>
    <t xml:space="preserve">Observed!Q7</t>
  </si>
  <si>
    <t xml:space="preserve">Observed!N8</t>
  </si>
  <si>
    <t xml:space="preserve">Observed!O8</t>
  </si>
  <si>
    <t xml:space="preserve">Observed!P8</t>
  </si>
  <si>
    <t xml:space="preserve">Observed!Q8</t>
  </si>
  <si>
    <t xml:space="preserve">Observed!N9</t>
  </si>
  <si>
    <t xml:space="preserve">Observed!O9</t>
  </si>
  <si>
    <t xml:space="preserve">Observed!P9</t>
  </si>
  <si>
    <t xml:space="preserve">Observed!Q9</t>
  </si>
  <si>
    <t xml:space="preserve">Observed!N10</t>
  </si>
  <si>
    <t xml:space="preserve">Observed!O10</t>
  </si>
  <si>
    <t xml:space="preserve">Observed!P10</t>
  </si>
  <si>
    <t xml:space="preserve">Observed!Q10</t>
  </si>
  <si>
    <t xml:space="preserve">Observed!N11</t>
  </si>
  <si>
    <t xml:space="preserve">Observed!O11</t>
  </si>
  <si>
    <t xml:space="preserve">Observed!P11</t>
  </si>
  <si>
    <t xml:space="preserve">Observed!Q11</t>
  </si>
  <si>
    <t xml:space="preserve">Observed!N12</t>
  </si>
  <si>
    <t xml:space="preserve">Observed!O12</t>
  </si>
  <si>
    <t xml:space="preserve">Observed!P12</t>
  </si>
  <si>
    <t xml:space="preserve">Observed!Q12</t>
  </si>
  <si>
    <t xml:space="preserve">Observed!N13</t>
  </si>
  <si>
    <t xml:space="preserve">Observed!O13</t>
  </si>
  <si>
    <t xml:space="preserve">Observed!P13</t>
  </si>
  <si>
    <t xml:space="preserve">Observed!Q13</t>
  </si>
  <si>
    <t xml:space="preserve">Observed!N14</t>
  </si>
  <si>
    <t xml:space="preserve">Observed!O14</t>
  </si>
  <si>
    <t xml:space="preserve">Observed!P14</t>
  </si>
  <si>
    <t xml:space="preserve">Observed!Q14</t>
  </si>
  <si>
    <t xml:space="preserve">Observed!N15</t>
  </si>
  <si>
    <t xml:space="preserve">Observed!O15</t>
  </si>
  <si>
    <t xml:space="preserve">Observed!P15</t>
  </si>
  <si>
    <t xml:space="preserve">Observed!Q15</t>
  </si>
  <si>
    <t xml:space="preserve">Observed!N16</t>
  </si>
  <si>
    <t xml:space="preserve">Observed!O16</t>
  </si>
  <si>
    <t xml:space="preserve">Observed!P16</t>
  </si>
  <si>
    <t xml:space="preserve">Observed!Q16</t>
  </si>
  <si>
    <t xml:space="preserve">Observed!N17</t>
  </si>
  <si>
    <t xml:space="preserve">Observed!O17</t>
  </si>
  <si>
    <t xml:space="preserve">Observed!P17</t>
  </si>
  <si>
    <t xml:space="preserve">Observed!Q17</t>
  </si>
  <si>
    <t xml:space="preserve">Observed!N18</t>
  </si>
  <si>
    <t xml:space="preserve">Observed!O18</t>
  </si>
  <si>
    <t xml:space="preserve">Observed!P18</t>
  </si>
  <si>
    <t xml:space="preserve">Observed!Q18</t>
  </si>
  <si>
    <t xml:space="preserve">Observed!N19</t>
  </si>
  <si>
    <t xml:space="preserve">Observed!O19</t>
  </si>
  <si>
    <t xml:space="preserve">Observed!P19</t>
  </si>
  <si>
    <t xml:space="preserve">Observed!Q19</t>
  </si>
  <si>
    <t xml:space="preserve">Observed!N20</t>
  </si>
  <si>
    <t xml:space="preserve">Observed!O20</t>
  </si>
  <si>
    <t xml:space="preserve">Observed!P20</t>
  </si>
  <si>
    <t xml:space="preserve">Observed!Q20</t>
  </si>
  <si>
    <t xml:space="preserve">Observed!N21</t>
  </si>
  <si>
    <t xml:space="preserve">Observed!O21</t>
  </si>
  <si>
    <t xml:space="preserve">Observed!P21</t>
  </si>
  <si>
    <t xml:space="preserve">Observed!Q21</t>
  </si>
  <si>
    <t xml:space="preserve">Observed!N22</t>
  </si>
  <si>
    <t xml:space="preserve">Observed!O22</t>
  </si>
  <si>
    <t xml:space="preserve">Observed!P22</t>
  </si>
  <si>
    <t xml:space="preserve">Observed!Q22</t>
  </si>
  <si>
    <t xml:space="preserve">Observed!N23</t>
  </si>
  <si>
    <t xml:space="preserve">Observed!O23</t>
  </si>
  <si>
    <t xml:space="preserve">Observed!P23</t>
  </si>
  <si>
    <t xml:space="preserve">Observed!Q23</t>
  </si>
  <si>
    <t xml:space="preserve">Observed!N24</t>
  </si>
  <si>
    <t xml:space="preserve">Observed!O24</t>
  </si>
  <si>
    <t xml:space="preserve">Observed!P24</t>
  </si>
  <si>
    <t xml:space="preserve">Observed!Q24</t>
  </si>
  <si>
    <t xml:space="preserve">Observed!N25</t>
  </si>
  <si>
    <t xml:space="preserve">Observed!O25</t>
  </si>
  <si>
    <t xml:space="preserve">Observed!P25</t>
  </si>
  <si>
    <t xml:space="preserve">Observed!Q25</t>
  </si>
  <si>
    <t xml:space="preserve">Observed!N26</t>
  </si>
  <si>
    <t xml:space="preserve">Observed!O26</t>
  </si>
  <si>
    <t xml:space="preserve">Observed!P26</t>
  </si>
  <si>
    <t xml:space="preserve">Observed!Q26</t>
  </si>
  <si>
    <t xml:space="preserve">Observed!N27</t>
  </si>
  <si>
    <t xml:space="preserve">Observed!O27</t>
  </si>
  <si>
    <t xml:space="preserve">Observed!P27</t>
  </si>
  <si>
    <t xml:space="preserve">Observed!Q27</t>
  </si>
  <si>
    <t xml:space="preserve">Observed!N28</t>
  </si>
  <si>
    <t xml:space="preserve">Observed!O28</t>
  </si>
  <si>
    <t xml:space="preserve">Observed!P28</t>
  </si>
  <si>
    <t xml:space="preserve">Observed!Q28</t>
  </si>
  <si>
    <t xml:space="preserve">Observed!N29</t>
  </si>
  <si>
    <t xml:space="preserve">Observed!O29</t>
  </si>
  <si>
    <t xml:space="preserve">Observed!P29</t>
  </si>
  <si>
    <t xml:space="preserve">Observed!Q29</t>
  </si>
  <si>
    <t xml:space="preserve">Observed!N30</t>
  </si>
  <si>
    <t xml:space="preserve">Observed!O30</t>
  </si>
  <si>
    <t xml:space="preserve">Observed!P30</t>
  </si>
  <si>
    <t xml:space="preserve">Observed!Q30</t>
  </si>
  <si>
    <t xml:space="preserve">Observed!N31</t>
  </si>
  <si>
    <t xml:space="preserve">Observed!O31</t>
  </si>
  <si>
    <t xml:space="preserve">Observed!P31</t>
  </si>
  <si>
    <t xml:space="preserve">Observed!Q31</t>
  </si>
  <si>
    <t xml:space="preserve">Observed!N32</t>
  </si>
  <si>
    <t xml:space="preserve">Observed!O32</t>
  </si>
  <si>
    <t xml:space="preserve">Observed!P32</t>
  </si>
  <si>
    <t xml:space="preserve">Observed!Q32</t>
  </si>
  <si>
    <t xml:space="preserve">Observed!N33</t>
  </si>
  <si>
    <t xml:space="preserve">Observed!O33</t>
  </si>
  <si>
    <t xml:space="preserve">Observed!P33</t>
  </si>
  <si>
    <t xml:space="preserve">Observed!Q33</t>
  </si>
  <si>
    <t xml:space="preserve">Observed!N34</t>
  </si>
  <si>
    <t xml:space="preserve">Observed!O34</t>
  </si>
  <si>
    <t xml:space="preserve">Observed!P34</t>
  </si>
  <si>
    <t xml:space="preserve">Observed!Q34</t>
  </si>
  <si>
    <t xml:space="preserve">Observed!N35</t>
  </si>
  <si>
    <t xml:space="preserve">Observed!O35</t>
  </si>
  <si>
    <t xml:space="preserve">Observed!P35</t>
  </si>
  <si>
    <t xml:space="preserve">Observed!Q35</t>
  </si>
  <si>
    <t xml:space="preserve">Observed!N36</t>
  </si>
  <si>
    <t xml:space="preserve">Observed!O36</t>
  </si>
  <si>
    <t xml:space="preserve">Observed!P36</t>
  </si>
  <si>
    <t xml:space="preserve">Observed!Q36</t>
  </si>
  <si>
    <t xml:space="preserve">Observed!N37</t>
  </si>
  <si>
    <t xml:space="preserve">Observed!O37</t>
  </si>
  <si>
    <t xml:space="preserve">Observed!P37</t>
  </si>
  <si>
    <t xml:space="preserve">Observed!Q37</t>
  </si>
  <si>
    <t xml:space="preserve">Observed!N38</t>
  </si>
  <si>
    <t xml:space="preserve">Observed!O38</t>
  </si>
  <si>
    <t xml:space="preserve">Observed!P38</t>
  </si>
  <si>
    <t xml:space="preserve">Observed!Q38</t>
  </si>
  <si>
    <t xml:space="preserve">Observed!N39</t>
  </si>
  <si>
    <t xml:space="preserve">Observed!O39</t>
  </si>
  <si>
    <t xml:space="preserve">Observed!P39</t>
  </si>
  <si>
    <t xml:space="preserve">Observed!Q39</t>
  </si>
  <si>
    <t xml:space="preserve">Observed!N40</t>
  </si>
  <si>
    <t xml:space="preserve">Observed!O40</t>
  </si>
  <si>
    <t xml:space="preserve">Observed!P40</t>
  </si>
  <si>
    <t xml:space="preserve">Observed!Q40</t>
  </si>
  <si>
    <t xml:space="preserve">Observed!N41</t>
  </si>
  <si>
    <t xml:space="preserve">Observed!O41</t>
  </si>
  <si>
    <t xml:space="preserve">Observed!P41</t>
  </si>
  <si>
    <t xml:space="preserve">Observed!Q41</t>
  </si>
  <si>
    <t xml:space="preserve">Observed!N42</t>
  </si>
  <si>
    <t xml:space="preserve">Observed!O42</t>
  </si>
  <si>
    <t xml:space="preserve">Observed!P42</t>
  </si>
  <si>
    <t xml:space="preserve">Observed!Q42</t>
  </si>
  <si>
    <t xml:space="preserve">Observed!N43</t>
  </si>
  <si>
    <t xml:space="preserve">Observed!O43</t>
  </si>
  <si>
    <t xml:space="preserve">Observed!P43</t>
  </si>
  <si>
    <t xml:space="preserve">Observed!Q43</t>
  </si>
  <si>
    <t xml:space="preserve">Observed!N44</t>
  </si>
  <si>
    <t xml:space="preserve">Observed!O44</t>
  </si>
  <si>
    <t xml:space="preserve">Observed!P44</t>
  </si>
  <si>
    <t xml:space="preserve">Observed!Q44</t>
  </si>
  <si>
    <t xml:space="preserve">Observed!N45</t>
  </si>
  <si>
    <t xml:space="preserve">Observed!O45</t>
  </si>
  <si>
    <t xml:space="preserve">Observed!P45</t>
  </si>
  <si>
    <t xml:space="preserve">Observed!Q45</t>
  </si>
  <si>
    <t xml:space="preserve">Observed!N46</t>
  </si>
  <si>
    <t xml:space="preserve">Observed!O46</t>
  </si>
  <si>
    <t xml:space="preserve">Observed!P46</t>
  </si>
  <si>
    <t xml:space="preserve">Observed!Q46</t>
  </si>
  <si>
    <t xml:space="preserve">Observed!N47</t>
  </si>
  <si>
    <t xml:space="preserve">Observed!O47</t>
  </si>
  <si>
    <t xml:space="preserve">Observed!P47</t>
  </si>
  <si>
    <t xml:space="preserve">Observed!Q47</t>
  </si>
  <si>
    <t xml:space="preserve">Observed!N48</t>
  </si>
  <si>
    <t xml:space="preserve">Observed!O48</t>
  </si>
  <si>
    <t xml:space="preserve">Observed!P48</t>
  </si>
  <si>
    <t xml:space="preserve">Observed!Q48</t>
  </si>
  <si>
    <t xml:space="preserve">Observed!N49</t>
  </si>
  <si>
    <t xml:space="preserve">Observed!O49</t>
  </si>
  <si>
    <t xml:space="preserve">Observed!P49</t>
  </si>
  <si>
    <t xml:space="preserve">Observed!Q49</t>
  </si>
  <si>
    <t xml:space="preserve">Observed!N50</t>
  </si>
  <si>
    <t xml:space="preserve">Observed!O50</t>
  </si>
  <si>
    <t xml:space="preserve">Observed!P50</t>
  </si>
  <si>
    <t xml:space="preserve">Observed!Q50</t>
  </si>
  <si>
    <t xml:space="preserve">Observed!N51</t>
  </si>
  <si>
    <t xml:space="preserve">Observed!O51</t>
  </si>
  <si>
    <t xml:space="preserve">Observed!P51</t>
  </si>
  <si>
    <t xml:space="preserve">Observed!Q51</t>
  </si>
  <si>
    <t xml:space="preserve">Observed!N52</t>
  </si>
  <si>
    <t xml:space="preserve">Observed!O52</t>
  </si>
  <si>
    <t xml:space="preserve">Observed!P52</t>
  </si>
  <si>
    <t xml:space="preserve">Observed!Q52</t>
  </si>
  <si>
    <t xml:space="preserve">Observed!N53</t>
  </si>
  <si>
    <t xml:space="preserve">Observed!O53</t>
  </si>
  <si>
    <t xml:space="preserve">Observed!P53</t>
  </si>
  <si>
    <t xml:space="preserve">Observed!Q53</t>
  </si>
  <si>
    <t xml:space="preserve">Observed!N54</t>
  </si>
  <si>
    <t xml:space="preserve">Observed!O54</t>
  </si>
  <si>
    <t xml:space="preserve">Observed!P54</t>
  </si>
  <si>
    <t xml:space="preserve">Observed!Q54</t>
  </si>
  <si>
    <t xml:space="preserve">Observed!N55</t>
  </si>
  <si>
    <t xml:space="preserve">Observed!O55</t>
  </si>
  <si>
    <t xml:space="preserve">Observed!P55</t>
  </si>
  <si>
    <t xml:space="preserve">Observed!Q55</t>
  </si>
  <si>
    <t xml:space="preserve">Observed!N56</t>
  </si>
  <si>
    <t xml:space="preserve">Observed!O56</t>
  </si>
  <si>
    <t xml:space="preserve">Observed!P56</t>
  </si>
  <si>
    <t xml:space="preserve">Observed!Q56</t>
  </si>
  <si>
    <t xml:space="preserve">Observed!N57</t>
  </si>
  <si>
    <t xml:space="preserve">Observed!O57</t>
  </si>
  <si>
    <t xml:space="preserve">Observed!P57</t>
  </si>
  <si>
    <t xml:space="preserve">Observed!Q57</t>
  </si>
  <si>
    <t xml:space="preserve">Observed!N58</t>
  </si>
  <si>
    <t xml:space="preserve">Observed!O58</t>
  </si>
  <si>
    <t xml:space="preserve">Observed!P58</t>
  </si>
  <si>
    <t xml:space="preserve">Observed!Q58</t>
  </si>
  <si>
    <t xml:space="preserve">Observed!N59</t>
  </si>
  <si>
    <t xml:space="preserve">Observed!O59</t>
  </si>
  <si>
    <t xml:space="preserve">Observed!P59</t>
  </si>
  <si>
    <t xml:space="preserve">Observed!Q59</t>
  </si>
  <si>
    <t xml:space="preserve">Observed!N60</t>
  </si>
  <si>
    <t xml:space="preserve">Observed!O60</t>
  </si>
  <si>
    <t xml:space="preserve">Observed!P60</t>
  </si>
  <si>
    <t xml:space="preserve">Observed!Q60</t>
  </si>
  <si>
    <t xml:space="preserve">Observed!N61</t>
  </si>
  <si>
    <t xml:space="preserve">Observed!O61</t>
  </si>
  <si>
    <t xml:space="preserve">Observed!P61</t>
  </si>
  <si>
    <t xml:space="preserve">Observed!Q61</t>
  </si>
  <si>
    <t xml:space="preserve">Observed!N62</t>
  </si>
  <si>
    <t xml:space="preserve">Observed!O62</t>
  </si>
  <si>
    <t xml:space="preserve">Observed!P62</t>
  </si>
  <si>
    <t xml:space="preserve">Observed!Q62</t>
  </si>
  <si>
    <t xml:space="preserve">Observed!N63</t>
  </si>
  <si>
    <t xml:space="preserve">Observed!O63</t>
  </si>
  <si>
    <t xml:space="preserve">Observed!P63</t>
  </si>
  <si>
    <t xml:space="preserve">Observed!Q63</t>
  </si>
  <si>
    <t xml:space="preserve">Observed!N64</t>
  </si>
  <si>
    <t xml:space="preserve">Observed!O64</t>
  </si>
  <si>
    <t xml:space="preserve">Observed!P64</t>
  </si>
  <si>
    <t xml:space="preserve">Observed!Q64</t>
  </si>
  <si>
    <t xml:space="preserve">Observed!N65</t>
  </si>
  <si>
    <t xml:space="preserve">Observed!O65</t>
  </si>
  <si>
    <t xml:space="preserve">Observed!P65</t>
  </si>
  <si>
    <t xml:space="preserve">Observed!Q65</t>
  </si>
  <si>
    <t xml:space="preserve">Observed!N66</t>
  </si>
  <si>
    <t xml:space="preserve">Observed!O66</t>
  </si>
  <si>
    <t xml:space="preserve">Observed!P66</t>
  </si>
  <si>
    <t xml:space="preserve">Observed!Q66</t>
  </si>
  <si>
    <t xml:space="preserve">Observed!N67</t>
  </si>
  <si>
    <t xml:space="preserve">Observed!O67</t>
  </si>
  <si>
    <t xml:space="preserve">Observed!P67</t>
  </si>
  <si>
    <t xml:space="preserve">Observed!Q67</t>
  </si>
  <si>
    <t xml:space="preserve">Observed!N68</t>
  </si>
  <si>
    <t xml:space="preserve">Observed!O68</t>
  </si>
  <si>
    <t xml:space="preserve">Observed!P68</t>
  </si>
  <si>
    <t xml:space="preserve">Observed!Q68</t>
  </si>
  <si>
    <t xml:space="preserve">Observed!N69</t>
  </si>
  <si>
    <t xml:space="preserve">Observed!O69</t>
  </si>
  <si>
    <t xml:space="preserve">Observed!P69</t>
  </si>
  <si>
    <t xml:space="preserve">Observed!Q69</t>
  </si>
  <si>
    <t xml:space="preserve">Observed!N70</t>
  </si>
  <si>
    <t xml:space="preserve">Observed!O70</t>
  </si>
  <si>
    <t xml:space="preserve">Observed!P70</t>
  </si>
  <si>
    <t xml:space="preserve">Observed!Q70</t>
  </si>
  <si>
    <t xml:space="preserve">Observed!N71</t>
  </si>
  <si>
    <t xml:space="preserve">Observed!O71</t>
  </si>
  <si>
    <t xml:space="preserve">Observed!P71</t>
  </si>
  <si>
    <t xml:space="preserve">Observed!Q71</t>
  </si>
  <si>
    <t xml:space="preserve">Observed!N72</t>
  </si>
  <si>
    <t xml:space="preserve">Observed!O72</t>
  </si>
  <si>
    <t xml:space="preserve">Observed!P72</t>
  </si>
  <si>
    <t xml:space="preserve">Observed!Q72</t>
  </si>
  <si>
    <t xml:space="preserve">Observed!N73</t>
  </si>
  <si>
    <t xml:space="preserve">Observed!O73</t>
  </si>
  <si>
    <t xml:space="preserve">Observed!P73</t>
  </si>
  <si>
    <t xml:space="preserve">Observed!Q73</t>
  </si>
  <si>
    <t xml:space="preserve">Observed!N74</t>
  </si>
  <si>
    <t xml:space="preserve">Observed!O74</t>
  </si>
  <si>
    <t xml:space="preserve">Observed!P74</t>
  </si>
  <si>
    <t xml:space="preserve">Observed!Q74</t>
  </si>
  <si>
    <t xml:space="preserve">Observed!N75</t>
  </si>
  <si>
    <t xml:space="preserve">Observed!O75</t>
  </si>
  <si>
    <t xml:space="preserve">Observed!P75</t>
  </si>
  <si>
    <t xml:space="preserve">Observed!Q75</t>
  </si>
  <si>
    <t xml:space="preserve">Observed!N76</t>
  </si>
  <si>
    <t xml:space="preserve">Observed!O76</t>
  </si>
  <si>
    <t xml:space="preserve">Observed!P76</t>
  </si>
  <si>
    <t xml:space="preserve">Observed!Q76</t>
  </si>
  <si>
    <t xml:space="preserve">Observed!N77</t>
  </si>
  <si>
    <t xml:space="preserve">Observed!O77</t>
  </si>
  <si>
    <t xml:space="preserve">Observed!P77</t>
  </si>
  <si>
    <t xml:space="preserve">Observed!Q77</t>
  </si>
  <si>
    <t xml:space="preserve">Observed!N78</t>
  </si>
  <si>
    <t xml:space="preserve">Observed!O78</t>
  </si>
  <si>
    <t xml:space="preserve">Observed!P78</t>
  </si>
  <si>
    <t xml:space="preserve">Observed!Q78</t>
  </si>
  <si>
    <t xml:space="preserve">Observed!N79</t>
  </si>
  <si>
    <t xml:space="preserve">Observed!O79</t>
  </si>
  <si>
    <t xml:space="preserve">Observed!P79</t>
  </si>
  <si>
    <t xml:space="preserve">Observed!Q79</t>
  </si>
  <si>
    <t xml:space="preserve">Observed!N80</t>
  </si>
  <si>
    <t xml:space="preserve">Observed!O80</t>
  </si>
  <si>
    <t xml:space="preserve">Observed!P80</t>
  </si>
  <si>
    <t xml:space="preserve">Observed!Q80</t>
  </si>
  <si>
    <t xml:space="preserve">Observed!N81</t>
  </si>
  <si>
    <t xml:space="preserve">Observed!O81</t>
  </si>
  <si>
    <t xml:space="preserve">Observed!P81</t>
  </si>
  <si>
    <t xml:space="preserve">Observed!Q81</t>
  </si>
  <si>
    <t xml:space="preserve">Observed!N82</t>
  </si>
  <si>
    <t xml:space="preserve">Observed!O82</t>
  </si>
  <si>
    <t xml:space="preserve">Observed!P82</t>
  </si>
  <si>
    <t xml:space="preserve">Observed!Q82</t>
  </si>
  <si>
    <t xml:space="preserve">Observed!N83</t>
  </si>
  <si>
    <t xml:space="preserve">Observed!O83</t>
  </si>
  <si>
    <t xml:space="preserve">Observed!P83</t>
  </si>
  <si>
    <t xml:space="preserve">Observed!Q83</t>
  </si>
  <si>
    <t xml:space="preserve">Observed!N84</t>
  </si>
  <si>
    <t xml:space="preserve">Observed!O84</t>
  </si>
  <si>
    <t xml:space="preserve">Observed!P84</t>
  </si>
  <si>
    <t xml:space="preserve">Observed!Q84</t>
  </si>
  <si>
    <t xml:space="preserve">Observed!N85</t>
  </si>
  <si>
    <t xml:space="preserve">Observed!O85</t>
  </si>
  <si>
    <t xml:space="preserve">Observed!P85</t>
  </si>
  <si>
    <t xml:space="preserve">Observed!Q85</t>
  </si>
  <si>
    <t xml:space="preserve">Observed!N86</t>
  </si>
  <si>
    <t xml:space="preserve">Observed!O86</t>
  </si>
  <si>
    <t xml:space="preserve">Observed!P86</t>
  </si>
  <si>
    <t xml:space="preserve">Observed!Q86</t>
  </si>
  <si>
    <t xml:space="preserve">Observed!N87</t>
  </si>
  <si>
    <t xml:space="preserve">Observed!O87</t>
  </si>
  <si>
    <t xml:space="preserve">Observed!P87</t>
  </si>
  <si>
    <t xml:space="preserve">Observed!Q87</t>
  </si>
  <si>
    <t xml:space="preserve">Observed!N88</t>
  </si>
  <si>
    <t xml:space="preserve">Observed!O88</t>
  </si>
  <si>
    <t xml:space="preserve">Observed!P88</t>
  </si>
  <si>
    <t xml:space="preserve">Observed!Q88</t>
  </si>
  <si>
    <t xml:space="preserve">Observed!N89</t>
  </si>
  <si>
    <t xml:space="preserve">Observed!O89</t>
  </si>
  <si>
    <t xml:space="preserve">Observed!P89</t>
  </si>
  <si>
    <t xml:space="preserve">Observed!Q89</t>
  </si>
  <si>
    <t xml:space="preserve">Observed!N90</t>
  </si>
  <si>
    <t xml:space="preserve">Observed!O90</t>
  </si>
  <si>
    <t xml:space="preserve">Observed!P90</t>
  </si>
  <si>
    <t xml:space="preserve">Observed!Q90</t>
  </si>
  <si>
    <t xml:space="preserve">Observed!N91</t>
  </si>
  <si>
    <t xml:space="preserve">Observed!O91</t>
  </si>
  <si>
    <t xml:space="preserve">Observed!P91</t>
  </si>
  <si>
    <t xml:space="preserve">Observed!Q91</t>
  </si>
  <si>
    <t xml:space="preserve">Observed!N92</t>
  </si>
  <si>
    <t xml:space="preserve">Observed!O92</t>
  </si>
  <si>
    <t xml:space="preserve">Observed!P92</t>
  </si>
  <si>
    <t xml:space="preserve">Observed!Q92</t>
  </si>
  <si>
    <t xml:space="preserve">Observed!N93</t>
  </si>
  <si>
    <t xml:space="preserve">Observed!O93</t>
  </si>
  <si>
    <t xml:space="preserve">Observed!P93</t>
  </si>
  <si>
    <t xml:space="preserve">Observed!Q93</t>
  </si>
  <si>
    <t xml:space="preserve">Observed!N94</t>
  </si>
  <si>
    <t xml:space="preserve">Observed!O94</t>
  </si>
  <si>
    <t xml:space="preserve">Observed!P94</t>
  </si>
  <si>
    <t xml:space="preserve">Observed!Q94</t>
  </si>
  <si>
    <t xml:space="preserve">Observed!N95</t>
  </si>
  <si>
    <t xml:space="preserve">Observed!O95</t>
  </si>
  <si>
    <t xml:space="preserve">Observed!P95</t>
  </si>
  <si>
    <t xml:space="preserve">Observed!Q95</t>
  </si>
  <si>
    <t xml:space="preserve">Observed!N96</t>
  </si>
  <si>
    <t xml:space="preserve">Observed!O96</t>
  </si>
  <si>
    <t xml:space="preserve">Observed!P96</t>
  </si>
  <si>
    <t xml:space="preserve">Observed!Q96</t>
  </si>
  <si>
    <t xml:space="preserve">Observed!N97</t>
  </si>
  <si>
    <t xml:space="preserve">Observed!O97</t>
  </si>
  <si>
    <t xml:space="preserve">Observed!P97</t>
  </si>
  <si>
    <t xml:space="preserve">Observed!Q97</t>
  </si>
  <si>
    <t xml:space="preserve">Observed!N98</t>
  </si>
  <si>
    <t xml:space="preserve">Observed!O98</t>
  </si>
  <si>
    <t xml:space="preserve">Observed!P98</t>
  </si>
  <si>
    <t xml:space="preserve">Observed!Q98</t>
  </si>
  <si>
    <t xml:space="preserve">Observed!N99</t>
  </si>
  <si>
    <t xml:space="preserve">Observed!O99</t>
  </si>
  <si>
    <t xml:space="preserve">Observed!P99</t>
  </si>
  <si>
    <t xml:space="preserve">Observed!Q99</t>
  </si>
  <si>
    <t xml:space="preserve">Observed!N100</t>
  </si>
  <si>
    <t xml:space="preserve">Observed!O100</t>
  </si>
  <si>
    <t xml:space="preserve">Observed!P100</t>
  </si>
  <si>
    <t xml:space="preserve">Observed!Q100</t>
  </si>
  <si>
    <t xml:space="preserve">Observed!N101</t>
  </si>
  <si>
    <t xml:space="preserve">Observed!O101</t>
  </si>
  <si>
    <t xml:space="preserve">Observed!P101</t>
  </si>
  <si>
    <t xml:space="preserve">Observed!Q101</t>
  </si>
  <si>
    <t xml:space="preserve">Observed!N102</t>
  </si>
  <si>
    <t xml:space="preserve">Observed!O102</t>
  </si>
  <si>
    <t xml:space="preserve">Observed!P102</t>
  </si>
  <si>
    <t xml:space="preserve">Observed!Q102</t>
  </si>
  <si>
    <t xml:space="preserve">Observed!N103</t>
  </si>
  <si>
    <t xml:space="preserve">Observed!O103</t>
  </si>
  <si>
    <t xml:space="preserve">Observed!P103</t>
  </si>
  <si>
    <t xml:space="preserve">Observed!Q103</t>
  </si>
  <si>
    <t xml:space="preserve">Observed!N104</t>
  </si>
  <si>
    <t xml:space="preserve">Observed!O104</t>
  </si>
  <si>
    <t xml:space="preserve">Observed!P104</t>
  </si>
  <si>
    <t xml:space="preserve">Observed!Q104</t>
  </si>
  <si>
    <t xml:space="preserve">Observed!N105</t>
  </si>
  <si>
    <t xml:space="preserve">Observed!O105</t>
  </si>
  <si>
    <t xml:space="preserve">Observed!P105</t>
  </si>
  <si>
    <t xml:space="preserve">Observed!Q105</t>
  </si>
  <si>
    <t xml:space="preserve">Observed!N106</t>
  </si>
  <si>
    <t xml:space="preserve">Observed!O106</t>
  </si>
  <si>
    <t xml:space="preserve">Observed!P106</t>
  </si>
  <si>
    <t xml:space="preserve">Observed!Q106</t>
  </si>
  <si>
    <t xml:space="preserve">Observed!N107</t>
  </si>
  <si>
    <t xml:space="preserve">Observed!O107</t>
  </si>
  <si>
    <t xml:space="preserve">Observed!P107</t>
  </si>
  <si>
    <t xml:space="preserve">Observed!Q107</t>
  </si>
  <si>
    <t xml:space="preserve">Observed!N108</t>
  </si>
  <si>
    <t xml:space="preserve">Observed!O108</t>
  </si>
  <si>
    <t xml:space="preserve">Observed!P108</t>
  </si>
  <si>
    <t xml:space="preserve">Observed!Q108</t>
  </si>
  <si>
    <t xml:space="preserve">Observed!N109</t>
  </si>
  <si>
    <t xml:space="preserve">Observed!O109</t>
  </si>
  <si>
    <t xml:space="preserve">Observed!P109</t>
  </si>
  <si>
    <t xml:space="preserve">Observed!Q109</t>
  </si>
  <si>
    <t xml:space="preserve">Observed!N110</t>
  </si>
  <si>
    <t xml:space="preserve">Observed!O110</t>
  </si>
  <si>
    <t xml:space="preserve">Observed!P110</t>
  </si>
  <si>
    <t xml:space="preserve">Observed!Q110</t>
  </si>
  <si>
    <t xml:space="preserve">Observed!N111</t>
  </si>
  <si>
    <t xml:space="preserve">Observed!O111</t>
  </si>
  <si>
    <t xml:space="preserve">Observed!P111</t>
  </si>
  <si>
    <t xml:space="preserve">Observed!Q111</t>
  </si>
  <si>
    <t xml:space="preserve">Observed!N112</t>
  </si>
  <si>
    <t xml:space="preserve">Observed!O112</t>
  </si>
  <si>
    <t xml:space="preserve">Observed!P112</t>
  </si>
  <si>
    <t xml:space="preserve">Observed!Q112</t>
  </si>
  <si>
    <t xml:space="preserve">Observed!N113</t>
  </si>
  <si>
    <t xml:space="preserve">Observed!O113</t>
  </si>
  <si>
    <t xml:space="preserve">Observed!P113</t>
  </si>
  <si>
    <t xml:space="preserve">Observed!Q113</t>
  </si>
  <si>
    <t xml:space="preserve">Observed!N114</t>
  </si>
  <si>
    <t xml:space="preserve">Observed!O114</t>
  </si>
  <si>
    <t xml:space="preserve">Observed!P114</t>
  </si>
  <si>
    <t xml:space="preserve">Observed!Q114</t>
  </si>
  <si>
    <t xml:space="preserve">Observed!N115</t>
  </si>
  <si>
    <t xml:space="preserve">Observed!O115</t>
  </si>
  <si>
    <t xml:space="preserve">Observed!P115</t>
  </si>
  <si>
    <t xml:space="preserve">Observed!Q115</t>
  </si>
  <si>
    <t xml:space="preserve">Observed!N116</t>
  </si>
  <si>
    <t xml:space="preserve">Observed!O116</t>
  </si>
  <si>
    <t xml:space="preserve">Observed!P116</t>
  </si>
  <si>
    <t xml:space="preserve">Observed!Q116</t>
  </si>
  <si>
    <t xml:space="preserve">Observed!N117</t>
  </si>
  <si>
    <t xml:space="preserve">Observed!O117</t>
  </si>
  <si>
    <t xml:space="preserve">Observed!P117</t>
  </si>
  <si>
    <t xml:space="preserve">Observed!Q117</t>
  </si>
  <si>
    <t xml:space="preserve">Observed!N118</t>
  </si>
  <si>
    <t xml:space="preserve">Observed!O118</t>
  </si>
  <si>
    <t xml:space="preserve">Observed!P118</t>
  </si>
  <si>
    <t xml:space="preserve">Observed!Q118</t>
  </si>
  <si>
    <t xml:space="preserve">Observed!N119</t>
  </si>
  <si>
    <t xml:space="preserve">Observed!O119</t>
  </si>
  <si>
    <t xml:space="preserve">Observed!P119</t>
  </si>
  <si>
    <t xml:space="preserve">Observed!Q119</t>
  </si>
  <si>
    <t xml:space="preserve">Observed!N120</t>
  </si>
  <si>
    <t xml:space="preserve">Observed!O120</t>
  </si>
  <si>
    <t xml:space="preserve">Observed!P120</t>
  </si>
  <si>
    <t xml:space="preserve">Observed!Q120</t>
  </si>
  <si>
    <t xml:space="preserve">Observed!N121</t>
  </si>
  <si>
    <t xml:space="preserve">Observed!O121</t>
  </si>
  <si>
    <t xml:space="preserve">Observed!P121</t>
  </si>
  <si>
    <t xml:space="preserve">Observed!Q121</t>
  </si>
  <si>
    <t xml:space="preserve">Observed!N122</t>
  </si>
  <si>
    <t xml:space="preserve">Observed!O122</t>
  </si>
  <si>
    <t xml:space="preserve">Observed!P122</t>
  </si>
  <si>
    <t xml:space="preserve">Observed!Q122</t>
  </si>
  <si>
    <t xml:space="preserve">Observed!N123</t>
  </si>
  <si>
    <t xml:space="preserve">Observed!O123</t>
  </si>
  <si>
    <t xml:space="preserve">Observed!P123</t>
  </si>
  <si>
    <t xml:space="preserve">Observed!Q123</t>
  </si>
  <si>
    <t xml:space="preserve">Observed!N124</t>
  </si>
  <si>
    <t xml:space="preserve">Observed!O124</t>
  </si>
  <si>
    <t xml:space="preserve">Observed!P124</t>
  </si>
  <si>
    <t xml:space="preserve">Observed!Q124</t>
  </si>
  <si>
    <t xml:space="preserve">Observed!N125</t>
  </si>
  <si>
    <t xml:space="preserve">Observed!O125</t>
  </si>
  <si>
    <t xml:space="preserve">Observed!P125</t>
  </si>
  <si>
    <t xml:space="preserve">Observed!Q125</t>
  </si>
  <si>
    <t xml:space="preserve">Assumptions!O6</t>
  </si>
  <si>
    <t xml:space="preserve">Assumptions!O7</t>
  </si>
  <si>
    <t xml:space="preserve">Assumptions!O8</t>
  </si>
  <si>
    <t xml:space="preserve">Assumptions!O9</t>
  </si>
  <si>
    <t xml:space="preserve">Assumptions!O10</t>
  </si>
  <si>
    <t xml:space="preserve">Assumptions!O11</t>
  </si>
  <si>
    <t xml:space="preserve">Assumptions!O12</t>
  </si>
  <si>
    <t xml:space="preserve">Assumptions!O13</t>
  </si>
  <si>
    <t xml:space="preserve">Assumptions!O14</t>
  </si>
  <si>
    <t xml:space="preserve">Assumptions!O15</t>
  </si>
  <si>
    <t xml:space="preserve">Assumptions!O16</t>
  </si>
  <si>
    <t xml:space="preserve">Assumptions!O17</t>
  </si>
  <si>
    <t xml:space="preserve">Assumptions!O18</t>
  </si>
  <si>
    <t xml:space="preserve">Assumptions!O19</t>
  </si>
  <si>
    <t xml:space="preserve">Assumptions!O20</t>
  </si>
  <si>
    <t xml:space="preserve">Assumptions!O21</t>
  </si>
  <si>
    <t xml:space="preserve">Assumptions!O22</t>
  </si>
  <si>
    <t xml:space="preserve">Assumptions!O23</t>
  </si>
  <si>
    <t xml:space="preserve">Assumptions!O24</t>
  </si>
  <si>
    <t xml:space="preserve">Assumptions!O25</t>
  </si>
  <si>
    <t xml:space="preserve">Assumptions!O26</t>
  </si>
  <si>
    <t xml:space="preserve">Assumptions!O27</t>
  </si>
  <si>
    <t xml:space="preserve">Assumptions!O28</t>
  </si>
  <si>
    <t xml:space="preserve">Assumptions!O29</t>
  </si>
  <si>
    <t xml:space="preserve">Assumptions!O30</t>
  </si>
  <si>
    <t xml:space="preserve">Assumptions!O31</t>
  </si>
  <si>
    <t xml:space="preserve">Assumptions!O32</t>
  </si>
  <si>
    <t xml:space="preserve">Assumptions!O33</t>
  </si>
  <si>
    <t xml:space="preserve">Assumptions!O34</t>
  </si>
  <si>
    <t xml:space="preserve">Assumptions!O35</t>
  </si>
  <si>
    <t xml:space="preserve">Assumptions!O36</t>
  </si>
  <si>
    <t xml:space="preserve">Assumptions!O37</t>
  </si>
  <si>
    <t xml:space="preserve">Assumptions!O38</t>
  </si>
  <si>
    <t xml:space="preserve">Assumptions!O39</t>
  </si>
  <si>
    <t xml:space="preserve">Assumptions!O40</t>
  </si>
  <si>
    <t xml:space="preserve">Assumptions!O41</t>
  </si>
  <si>
    <t xml:space="preserve">Assumptions!O42</t>
  </si>
  <si>
    <t xml:space="preserve">Assumptions!O43</t>
  </si>
  <si>
    <t xml:space="preserve">Assumptions!O44</t>
  </si>
  <si>
    <t xml:space="preserve">Assumptions!O45</t>
  </si>
  <si>
    <t xml:space="preserve">Assumptions!O46</t>
  </si>
  <si>
    <t xml:space="preserve">Assumptions!O47</t>
  </si>
  <si>
    <t xml:space="preserve">Assumptions!O48</t>
  </si>
  <si>
    <t xml:space="preserve">Assumptions!O49</t>
  </si>
  <si>
    <t xml:space="preserve">Assumptions!O50</t>
  </si>
  <si>
    <t xml:space="preserve">Assumptions!O51</t>
  </si>
  <si>
    <t xml:space="preserve">Assumptions!O52</t>
  </si>
  <si>
    <t xml:space="preserve">Assumptions!O53</t>
  </si>
  <si>
    <t xml:space="preserve">Assumptions!O54</t>
  </si>
  <si>
    <t xml:space="preserve">Assumptions!O55</t>
  </si>
  <si>
    <t xml:space="preserve">Assumptions!O56</t>
  </si>
  <si>
    <t xml:space="preserve">Assumptions!O57</t>
  </si>
  <si>
    <t xml:space="preserve">Assumptions!O58</t>
  </si>
  <si>
    <t xml:space="preserve">Assumptions!O59</t>
  </si>
  <si>
    <t xml:space="preserve">Assumptions!O60</t>
  </si>
  <si>
    <t xml:space="preserve">Assumptions!O61</t>
  </si>
  <si>
    <t xml:space="preserve">Assumptions!O62</t>
  </si>
  <si>
    <t xml:space="preserve">Assumptions!O63</t>
  </si>
  <si>
    <t xml:space="preserve">Assumptions!O64</t>
  </si>
  <si>
    <t xml:space="preserve">Assumptions!O65</t>
  </si>
  <si>
    <t xml:space="preserve">Assumptions!O66</t>
  </si>
  <si>
    <t xml:space="preserve">Assumptions!O67</t>
  </si>
  <si>
    <t xml:space="preserve">Assumptions!O68</t>
  </si>
  <si>
    <t xml:space="preserve">Assumptions!O69</t>
  </si>
  <si>
    <t xml:space="preserve">Assumptions!O70</t>
  </si>
  <si>
    <t xml:space="preserve">Assumptions!O71</t>
  </si>
  <si>
    <t xml:space="preserve">Assumptions!O72</t>
  </si>
  <si>
    <t xml:space="preserve">Assumptions!O73</t>
  </si>
  <si>
    <t xml:space="preserve">Assumptions!O74</t>
  </si>
  <si>
    <t xml:space="preserve">Assumptions!O75</t>
  </si>
  <si>
    <t xml:space="preserve">Assumptions!O76</t>
  </si>
  <si>
    <t xml:space="preserve">Assumptions!O77</t>
  </si>
  <si>
    <t xml:space="preserve">Assumptions!O78</t>
  </si>
  <si>
    <t xml:space="preserve">Assumptions!O79</t>
  </si>
  <si>
    <t xml:space="preserve">Assumptions!O80</t>
  </si>
  <si>
    <t xml:space="preserve">Assumptions!O81</t>
  </si>
  <si>
    <t xml:space="preserve">Assumptions!O82</t>
  </si>
  <si>
    <t xml:space="preserve">Assumptions!O83</t>
  </si>
  <si>
    <t xml:space="preserve">Assumptions!O84</t>
  </si>
  <si>
    <t xml:space="preserve">Assumptions!O85</t>
  </si>
  <si>
    <t xml:space="preserve">Assumptions!O86</t>
  </si>
  <si>
    <t xml:space="preserve">Assumptions!O87</t>
  </si>
  <si>
    <t xml:space="preserve">Assumptions!O88</t>
  </si>
  <si>
    <t xml:space="preserve">Assumptions!O89</t>
  </si>
  <si>
    <t xml:space="preserve">Assumptions!O90</t>
  </si>
  <si>
    <t xml:space="preserve">Assumptions!O91</t>
  </si>
  <si>
    <t xml:space="preserve">Assumptions!O92</t>
  </si>
  <si>
    <t xml:space="preserve">Assumptions!O93</t>
  </si>
  <si>
    <t xml:space="preserve">Assumptions!O94</t>
  </si>
  <si>
    <t xml:space="preserve">Assumptions!O95</t>
  </si>
  <si>
    <t xml:space="preserve">Assumptions!O96</t>
  </si>
  <si>
    <t xml:space="preserve">Assumptions!O97</t>
  </si>
  <si>
    <t xml:space="preserve">Assumptions!O98</t>
  </si>
  <si>
    <t xml:space="preserve">Assumptions!O99</t>
  </si>
  <si>
    <t xml:space="preserve">Assumptions!O100</t>
  </si>
  <si>
    <t xml:space="preserve">Assumptions!O101</t>
  </si>
  <si>
    <t xml:space="preserve">Assumptions!O102</t>
  </si>
  <si>
    <t xml:space="preserve">Assumptions!O103</t>
  </si>
  <si>
    <t xml:space="preserve">Assumptions!O104</t>
  </si>
  <si>
    <t xml:space="preserve">Assumptions!O105</t>
  </si>
  <si>
    <t xml:space="preserve">Assumptions!O106</t>
  </si>
  <si>
    <t xml:space="preserve">Assumptions!O107</t>
  </si>
  <si>
    <t xml:space="preserve">Assumptions!O108</t>
  </si>
  <si>
    <t xml:space="preserve">Assumptions!O109</t>
  </si>
  <si>
    <t xml:space="preserve">Assumptions!O110</t>
  </si>
  <si>
    <t xml:space="preserve">Assumptions!O111</t>
  </si>
  <si>
    <t xml:space="preserve">Assumptions!O112</t>
  </si>
  <si>
    <t xml:space="preserve">Assumptions!O113</t>
  </si>
  <si>
    <t xml:space="preserve">Assumptions!O114</t>
  </si>
  <si>
    <t xml:space="preserve">Assumptions!O115</t>
  </si>
  <si>
    <t xml:space="preserve">Assumptions!O116</t>
  </si>
  <si>
    <t xml:space="preserve">Assumptions!O117</t>
  </si>
  <si>
    <t xml:space="preserve">Assumptions!O118</t>
  </si>
  <si>
    <t xml:space="preserve">Assumptions!O119</t>
  </si>
  <si>
    <t xml:space="preserve">Assumptions!O120</t>
  </si>
  <si>
    <t xml:space="preserve">Assumptions!O121</t>
  </si>
  <si>
    <t xml:space="preserve">Assumptions!O122</t>
  </si>
  <si>
    <t xml:space="preserve">Assumptions!O123</t>
  </si>
  <si>
    <t xml:space="preserve">Assumptions!O124</t>
  </si>
  <si>
    <t xml:space="preserve">Assumptions!O125</t>
  </si>
  <si>
    <t xml:space="preserve">Projection!B6</t>
  </si>
  <si>
    <t xml:space="preserve">Projection!C6</t>
  </si>
  <si>
    <t xml:space="preserve">Projection!D6</t>
  </si>
  <si>
    <t xml:space="preserve">Projection!E6</t>
  </si>
  <si>
    <t xml:space="preserve">Projection!F6</t>
  </si>
  <si>
    <t xml:space="preserve">Projection!G6</t>
  </si>
  <si>
    <t xml:space="preserve">Projection!H6</t>
  </si>
  <si>
    <t xml:space="preserve">Projection!I6</t>
  </si>
  <si>
    <t xml:space="preserve">Projection!J6</t>
  </si>
  <si>
    <t xml:space="preserve">Projection!K6</t>
  </si>
  <si>
    <t xml:space="preserve">Projection!L6</t>
  </si>
  <si>
    <t xml:space="preserve">Projection!M6</t>
  </si>
  <si>
    <t xml:space="preserve">Projection!N6</t>
  </si>
  <si>
    <t xml:space="preserve">Projection!O6</t>
  </si>
  <si>
    <t xml:space="preserve">Projection!P6</t>
  </si>
  <si>
    <t xml:space="preserve">Projection!Q6</t>
  </si>
  <si>
    <t xml:space="preserve">Projection!R6</t>
  </si>
  <si>
    <t xml:space="preserve">Projection!S6</t>
  </si>
  <si>
    <t xml:space="preserve">Projection!B7</t>
  </si>
  <si>
    <t xml:space="preserve">Projection!C7</t>
  </si>
  <si>
    <t xml:space="preserve">Projection!D7</t>
  </si>
  <si>
    <t xml:space="preserve">Projection!E7</t>
  </si>
  <si>
    <t xml:space="preserve">Projection!F7</t>
  </si>
  <si>
    <t xml:space="preserve">Projection!G7</t>
  </si>
  <si>
    <t xml:space="preserve">Projection!H7</t>
  </si>
  <si>
    <t xml:space="preserve">Projection!I7</t>
  </si>
  <si>
    <t xml:space="preserve">Projection!J7</t>
  </si>
  <si>
    <t xml:space="preserve">Projection!K7</t>
  </si>
  <si>
    <t xml:space="preserve">Projection!L7</t>
  </si>
  <si>
    <t xml:space="preserve">Projection!M7</t>
  </si>
  <si>
    <t xml:space="preserve">Projection!N7</t>
  </si>
  <si>
    <t xml:space="preserve">Projection!O7</t>
  </si>
  <si>
    <t xml:space="preserve">Projection!P7</t>
  </si>
  <si>
    <t xml:space="preserve">Projection!Q7</t>
  </si>
  <si>
    <t xml:space="preserve">Projection!R7</t>
  </si>
  <si>
    <t xml:space="preserve">Projection!S7</t>
  </si>
  <si>
    <t xml:space="preserve">Projection!B8</t>
  </si>
  <si>
    <t xml:space="preserve">Projection!C8</t>
  </si>
  <si>
    <t xml:space="preserve">Projection!D8</t>
  </si>
  <si>
    <t xml:space="preserve">Projection!E8</t>
  </si>
  <si>
    <t xml:space="preserve">Projection!F8</t>
  </si>
  <si>
    <t xml:space="preserve">Projection!G8</t>
  </si>
  <si>
    <t xml:space="preserve">Projection!H8</t>
  </si>
  <si>
    <t xml:space="preserve">Projection!I8</t>
  </si>
  <si>
    <t xml:space="preserve">Projection!J8</t>
  </si>
  <si>
    <t xml:space="preserve">Projection!K8</t>
  </si>
  <si>
    <t xml:space="preserve">Projection!L8</t>
  </si>
  <si>
    <t xml:space="preserve">Projection!M8</t>
  </si>
  <si>
    <t xml:space="preserve">Projection!N8</t>
  </si>
  <si>
    <t xml:space="preserve">Projection!O8</t>
  </si>
  <si>
    <t xml:space="preserve">Projection!P8</t>
  </si>
  <si>
    <t xml:space="preserve">Projection!Q8</t>
  </si>
  <si>
    <t xml:space="preserve">Projection!R8</t>
  </si>
  <si>
    <t xml:space="preserve">Projection!S8</t>
  </si>
  <si>
    <t xml:space="preserve">Projection!B9</t>
  </si>
  <si>
    <t xml:space="preserve">Projection!C9</t>
  </si>
  <si>
    <t xml:space="preserve">Projection!D9</t>
  </si>
  <si>
    <t xml:space="preserve">Projection!E9</t>
  </si>
  <si>
    <t xml:space="preserve">Projection!F9</t>
  </si>
  <si>
    <t xml:space="preserve">Projection!G9</t>
  </si>
  <si>
    <t xml:space="preserve">Projection!H9</t>
  </si>
  <si>
    <t xml:space="preserve">Projection!I9</t>
  </si>
  <si>
    <t xml:space="preserve">Projection!J9</t>
  </si>
  <si>
    <t xml:space="preserve">Projection!K9</t>
  </si>
  <si>
    <t xml:space="preserve">Projection!L9</t>
  </si>
  <si>
    <t xml:space="preserve">Projection!M9</t>
  </si>
  <si>
    <t xml:space="preserve">Projection!N9</t>
  </si>
  <si>
    <t xml:space="preserve">Projection!O9</t>
  </si>
  <si>
    <t xml:space="preserve">Projection!P9</t>
  </si>
  <si>
    <t xml:space="preserve">Projection!Q9</t>
  </si>
  <si>
    <t xml:space="preserve">Projection!R9</t>
  </si>
  <si>
    <t xml:space="preserve">Projection!S9</t>
  </si>
  <si>
    <t xml:space="preserve">Projection!B10</t>
  </si>
  <si>
    <t xml:space="preserve">Projection!C10</t>
  </si>
  <si>
    <t xml:space="preserve">Projection!D10</t>
  </si>
  <si>
    <t xml:space="preserve">Projection!E10</t>
  </si>
  <si>
    <t xml:space="preserve">Projection!F10</t>
  </si>
  <si>
    <t xml:space="preserve">Projection!G10</t>
  </si>
  <si>
    <t xml:space="preserve">Projection!H10</t>
  </si>
  <si>
    <t xml:space="preserve">Projection!I10</t>
  </si>
  <si>
    <t xml:space="preserve">Projection!J10</t>
  </si>
  <si>
    <t xml:space="preserve">Projection!K10</t>
  </si>
  <si>
    <t xml:space="preserve">Projection!L10</t>
  </si>
  <si>
    <t xml:space="preserve">Projection!M10</t>
  </si>
  <si>
    <t xml:space="preserve">Projection!N10</t>
  </si>
  <si>
    <t xml:space="preserve">Projection!O10</t>
  </si>
  <si>
    <t xml:space="preserve">Projection!P10</t>
  </si>
  <si>
    <t xml:space="preserve">Projection!Q10</t>
  </si>
  <si>
    <t xml:space="preserve">Projection!R10</t>
  </si>
  <si>
    <t xml:space="preserve">Projection!S10</t>
  </si>
  <si>
    <t xml:space="preserve">Projection!B11</t>
  </si>
  <si>
    <t xml:space="preserve">Projection!C11</t>
  </si>
  <si>
    <t xml:space="preserve">Projection!D11</t>
  </si>
  <si>
    <t xml:space="preserve">Projection!E11</t>
  </si>
  <si>
    <t xml:space="preserve">Projection!F11</t>
  </si>
  <si>
    <t xml:space="preserve">Projection!G11</t>
  </si>
  <si>
    <t xml:space="preserve">Projection!H11</t>
  </si>
  <si>
    <t xml:space="preserve">Projection!I11</t>
  </si>
  <si>
    <t xml:space="preserve">Projection!J11</t>
  </si>
  <si>
    <t xml:space="preserve">Projection!K11</t>
  </si>
  <si>
    <t xml:space="preserve">Projection!L11</t>
  </si>
  <si>
    <t xml:space="preserve">Projection!M11</t>
  </si>
  <si>
    <t xml:space="preserve">Projection!N11</t>
  </si>
  <si>
    <t xml:space="preserve">Projection!O11</t>
  </si>
  <si>
    <t xml:space="preserve">Projection!P11</t>
  </si>
  <si>
    <t xml:space="preserve">Projection!Q11</t>
  </si>
  <si>
    <t xml:space="preserve">Projection!R11</t>
  </si>
  <si>
    <t xml:space="preserve">Projection!S11</t>
  </si>
  <si>
    <t xml:space="preserve">Projection!B12</t>
  </si>
  <si>
    <t xml:space="preserve">Projection!C12</t>
  </si>
  <si>
    <t xml:space="preserve">Projection!D12</t>
  </si>
  <si>
    <t xml:space="preserve">Projection!E12</t>
  </si>
  <si>
    <t xml:space="preserve">Projection!F12</t>
  </si>
  <si>
    <t xml:space="preserve">Projection!G12</t>
  </si>
  <si>
    <t xml:space="preserve">Projection!H12</t>
  </si>
  <si>
    <t xml:space="preserve">Projection!I12</t>
  </si>
  <si>
    <t xml:space="preserve">Projection!J12</t>
  </si>
  <si>
    <t xml:space="preserve">Projection!K12</t>
  </si>
  <si>
    <t xml:space="preserve">Projection!L12</t>
  </si>
  <si>
    <t xml:space="preserve">Projection!M12</t>
  </si>
  <si>
    <t xml:space="preserve">Projection!N12</t>
  </si>
  <si>
    <t xml:space="preserve">Projection!O12</t>
  </si>
  <si>
    <t xml:space="preserve">Projection!P12</t>
  </si>
  <si>
    <t xml:space="preserve">Projection!Q12</t>
  </si>
  <si>
    <t xml:space="preserve">Projection!R12</t>
  </si>
  <si>
    <t xml:space="preserve">Projection!S12</t>
  </si>
  <si>
    <t xml:space="preserve">Projection!B13</t>
  </si>
  <si>
    <t xml:space="preserve">Projection!C13</t>
  </si>
  <si>
    <t xml:space="preserve">Projection!D13</t>
  </si>
  <si>
    <t xml:space="preserve">Projection!E13</t>
  </si>
  <si>
    <t xml:space="preserve">Projection!F13</t>
  </si>
  <si>
    <t xml:space="preserve">Projection!G13</t>
  </si>
  <si>
    <t xml:space="preserve">Projection!H13</t>
  </si>
  <si>
    <t xml:space="preserve">Projection!I13</t>
  </si>
  <si>
    <t xml:space="preserve">Projection!J13</t>
  </si>
  <si>
    <t xml:space="preserve">Projection!K13</t>
  </si>
  <si>
    <t xml:space="preserve">Projection!L13</t>
  </si>
  <si>
    <t xml:space="preserve">Projection!M13</t>
  </si>
  <si>
    <t xml:space="preserve">Projection!N13</t>
  </si>
  <si>
    <t xml:space="preserve">Projection!O13</t>
  </si>
  <si>
    <t xml:space="preserve">Projection!P13</t>
  </si>
  <si>
    <t xml:space="preserve">Projection!Q13</t>
  </si>
  <si>
    <t xml:space="preserve">Projection!R13</t>
  </si>
  <si>
    <t xml:space="preserve">Projection!S13</t>
  </si>
  <si>
    <t xml:space="preserve">Projection!B14</t>
  </si>
  <si>
    <t xml:space="preserve">Projection!C14</t>
  </si>
  <si>
    <t xml:space="preserve">Projection!D14</t>
  </si>
  <si>
    <t xml:space="preserve">Projection!E14</t>
  </si>
  <si>
    <t xml:space="preserve">Projection!F14</t>
  </si>
  <si>
    <t xml:space="preserve">Projection!G14</t>
  </si>
  <si>
    <t xml:space="preserve">Projection!H14</t>
  </si>
  <si>
    <t xml:space="preserve">Projection!I14</t>
  </si>
  <si>
    <t xml:space="preserve">Projection!J14</t>
  </si>
  <si>
    <t xml:space="preserve">Projection!K14</t>
  </si>
  <si>
    <t xml:space="preserve">Projection!L14</t>
  </si>
  <si>
    <t xml:space="preserve">Projection!M14</t>
  </si>
  <si>
    <t xml:space="preserve">Projection!N14</t>
  </si>
  <si>
    <t xml:space="preserve">Projection!O14</t>
  </si>
  <si>
    <t xml:space="preserve">Projection!P14</t>
  </si>
  <si>
    <t xml:space="preserve">Projection!Q14</t>
  </si>
  <si>
    <t xml:space="preserve">Projection!R14</t>
  </si>
  <si>
    <t xml:space="preserve">Projection!S14</t>
  </si>
  <si>
    <t xml:space="preserve">Projection!B15</t>
  </si>
  <si>
    <t xml:space="preserve">Projection!C15</t>
  </si>
  <si>
    <t xml:space="preserve">Projection!D15</t>
  </si>
  <si>
    <t xml:space="preserve">Projection!E15</t>
  </si>
  <si>
    <t xml:space="preserve">Projection!F15</t>
  </si>
  <si>
    <t xml:space="preserve">Projection!G15</t>
  </si>
  <si>
    <t xml:space="preserve">Projection!H15</t>
  </si>
  <si>
    <t xml:space="preserve">Projection!I15</t>
  </si>
  <si>
    <t xml:space="preserve">Projection!J15</t>
  </si>
  <si>
    <t xml:space="preserve">Projection!K15</t>
  </si>
  <si>
    <t xml:space="preserve">Projection!L15</t>
  </si>
  <si>
    <t xml:space="preserve">Projection!M15</t>
  </si>
  <si>
    <t xml:space="preserve">Projection!N15</t>
  </si>
  <si>
    <t xml:space="preserve">Projection!O15</t>
  </si>
  <si>
    <t xml:space="preserve">Projection!P15</t>
  </si>
  <si>
    <t xml:space="preserve">Projection!Q15</t>
  </si>
  <si>
    <t xml:space="preserve">Projection!R15</t>
  </si>
  <si>
    <t xml:space="preserve">Projection!S15</t>
  </si>
  <si>
    <t xml:space="preserve">Projection!B16</t>
  </si>
  <si>
    <t xml:space="preserve">Projection!C16</t>
  </si>
  <si>
    <t xml:space="preserve">Projection!D16</t>
  </si>
  <si>
    <t xml:space="preserve">Projection!E16</t>
  </si>
  <si>
    <t xml:space="preserve">Projection!F16</t>
  </si>
  <si>
    <t xml:space="preserve">Projection!G16</t>
  </si>
  <si>
    <t xml:space="preserve">Projection!H16</t>
  </si>
  <si>
    <t xml:space="preserve">Projection!I16</t>
  </si>
  <si>
    <t xml:space="preserve">Projection!J16</t>
  </si>
  <si>
    <t xml:space="preserve">Projection!K16</t>
  </si>
  <si>
    <t xml:space="preserve">Projection!L16</t>
  </si>
  <si>
    <t xml:space="preserve">Projection!M16</t>
  </si>
  <si>
    <t xml:space="preserve">Projection!N16</t>
  </si>
  <si>
    <t xml:space="preserve">Projection!O16</t>
  </si>
  <si>
    <t xml:space="preserve">Projection!P16</t>
  </si>
  <si>
    <t xml:space="preserve">Projection!Q16</t>
  </si>
  <si>
    <t xml:space="preserve">Projection!R16</t>
  </si>
  <si>
    <t xml:space="preserve">Projection!S16</t>
  </si>
  <si>
    <t xml:space="preserve">Projection!B17</t>
  </si>
  <si>
    <t xml:space="preserve">Projection!C17</t>
  </si>
  <si>
    <t xml:space="preserve">Projection!D17</t>
  </si>
  <si>
    <t xml:space="preserve">Projection!E17</t>
  </si>
  <si>
    <t xml:space="preserve">Projection!F17</t>
  </si>
  <si>
    <t xml:space="preserve">Projection!G17</t>
  </si>
  <si>
    <t xml:space="preserve">Projection!H17</t>
  </si>
  <si>
    <t xml:space="preserve">Projection!I17</t>
  </si>
  <si>
    <t xml:space="preserve">Projection!J17</t>
  </si>
  <si>
    <t xml:space="preserve">Projection!K17</t>
  </si>
  <si>
    <t xml:space="preserve">Projection!L17</t>
  </si>
  <si>
    <t xml:space="preserve">Projection!M17</t>
  </si>
  <si>
    <t xml:space="preserve">Projection!N17</t>
  </si>
  <si>
    <t xml:space="preserve">Projection!O17</t>
  </si>
  <si>
    <t xml:space="preserve">Projection!P17</t>
  </si>
  <si>
    <t xml:space="preserve">Projection!Q17</t>
  </si>
  <si>
    <t xml:space="preserve">Projection!R17</t>
  </si>
  <si>
    <t xml:space="preserve">Projection!S17</t>
  </si>
  <si>
    <t xml:space="preserve">Projection!B18</t>
  </si>
  <si>
    <t xml:space="preserve">Projection!C18</t>
  </si>
  <si>
    <t xml:space="preserve">Projection!D18</t>
  </si>
  <si>
    <t xml:space="preserve">Projection!E18</t>
  </si>
  <si>
    <t xml:space="preserve">Projection!F18</t>
  </si>
  <si>
    <t xml:space="preserve">Projection!G18</t>
  </si>
  <si>
    <t xml:space="preserve">Projection!H18</t>
  </si>
  <si>
    <t xml:space="preserve">Projection!I18</t>
  </si>
  <si>
    <t xml:space="preserve">Projection!J18</t>
  </si>
  <si>
    <t xml:space="preserve">Projection!K18</t>
  </si>
  <si>
    <t xml:space="preserve">Projection!L18</t>
  </si>
  <si>
    <t xml:space="preserve">Projection!M18</t>
  </si>
  <si>
    <t xml:space="preserve">Projection!N18</t>
  </si>
  <si>
    <t xml:space="preserve">Projection!O18</t>
  </si>
  <si>
    <t xml:space="preserve">Projection!P18</t>
  </si>
  <si>
    <t xml:space="preserve">Projection!Q18</t>
  </si>
  <si>
    <t xml:space="preserve">Projection!R18</t>
  </si>
  <si>
    <t xml:space="preserve">Projection!S18</t>
  </si>
  <si>
    <t xml:space="preserve">Projection!B19</t>
  </si>
  <si>
    <t xml:space="preserve">Projection!C19</t>
  </si>
  <si>
    <t xml:space="preserve">Projection!D19</t>
  </si>
  <si>
    <t xml:space="preserve">Projection!E19</t>
  </si>
  <si>
    <t xml:space="preserve">Projection!F19</t>
  </si>
  <si>
    <t xml:space="preserve">Projection!G19</t>
  </si>
  <si>
    <t xml:space="preserve">Projection!H19</t>
  </si>
  <si>
    <t xml:space="preserve">Projection!I19</t>
  </si>
  <si>
    <t xml:space="preserve">Projection!J19</t>
  </si>
  <si>
    <t xml:space="preserve">Projection!K19</t>
  </si>
  <si>
    <t xml:space="preserve">Projection!L19</t>
  </si>
  <si>
    <t xml:space="preserve">Projection!M19</t>
  </si>
  <si>
    <t xml:space="preserve">Projection!N19</t>
  </si>
  <si>
    <t xml:space="preserve">Projection!O19</t>
  </si>
  <si>
    <t xml:space="preserve">Projection!P19</t>
  </si>
  <si>
    <t xml:space="preserve">Projection!Q19</t>
  </si>
  <si>
    <t xml:space="preserve">Projection!R19</t>
  </si>
  <si>
    <t xml:space="preserve">Projection!S19</t>
  </si>
  <si>
    <t xml:space="preserve">Projection!B20</t>
  </si>
  <si>
    <t xml:space="preserve">Projection!C20</t>
  </si>
  <si>
    <t xml:space="preserve">Projection!D20</t>
  </si>
  <si>
    <t xml:space="preserve">Projection!E20</t>
  </si>
  <si>
    <t xml:space="preserve">Projection!F20</t>
  </si>
  <si>
    <t xml:space="preserve">Projection!G20</t>
  </si>
  <si>
    <t xml:space="preserve">Projection!H20</t>
  </si>
  <si>
    <t xml:space="preserve">Projection!I20</t>
  </si>
  <si>
    <t xml:space="preserve">Projection!J20</t>
  </si>
  <si>
    <t xml:space="preserve">Projection!K20</t>
  </si>
  <si>
    <t xml:space="preserve">Projection!L20</t>
  </si>
  <si>
    <t xml:space="preserve">Projection!M20</t>
  </si>
  <si>
    <t xml:space="preserve">Projection!N20</t>
  </si>
  <si>
    <t xml:space="preserve">Projection!O20</t>
  </si>
  <si>
    <t xml:space="preserve">Projection!P20</t>
  </si>
  <si>
    <t xml:space="preserve">Projection!Q20</t>
  </si>
  <si>
    <t xml:space="preserve">Projection!R20</t>
  </si>
  <si>
    <t xml:space="preserve">Projection!S20</t>
  </si>
  <si>
    <t xml:space="preserve">Projection!B21</t>
  </si>
  <si>
    <t xml:space="preserve">Projection!C21</t>
  </si>
  <si>
    <t xml:space="preserve">Projection!D21</t>
  </si>
  <si>
    <t xml:space="preserve">Projection!E21</t>
  </si>
  <si>
    <t xml:space="preserve">Projection!F21</t>
  </si>
  <si>
    <t xml:space="preserve">Projection!G21</t>
  </si>
  <si>
    <t xml:space="preserve">Projection!H21</t>
  </si>
  <si>
    <t xml:space="preserve">Projection!I21</t>
  </si>
  <si>
    <t xml:space="preserve">Projection!J21</t>
  </si>
  <si>
    <t xml:space="preserve">Projection!K21</t>
  </si>
  <si>
    <t xml:space="preserve">Projection!L21</t>
  </si>
  <si>
    <t xml:space="preserve">Projection!M21</t>
  </si>
  <si>
    <t xml:space="preserve">Projection!N21</t>
  </si>
  <si>
    <t xml:space="preserve">Projection!O21</t>
  </si>
  <si>
    <t xml:space="preserve">Projection!P21</t>
  </si>
  <si>
    <t xml:space="preserve">Projection!Q21</t>
  </si>
  <si>
    <t xml:space="preserve">Projection!R21</t>
  </si>
  <si>
    <t xml:space="preserve">Projection!S21</t>
  </si>
  <si>
    <t xml:space="preserve">Projection!B22</t>
  </si>
  <si>
    <t xml:space="preserve">Projection!C22</t>
  </si>
  <si>
    <t xml:space="preserve">Projection!D22</t>
  </si>
  <si>
    <t xml:space="preserve">Projection!E22</t>
  </si>
  <si>
    <t xml:space="preserve">Projection!F22</t>
  </si>
  <si>
    <t xml:space="preserve">Projection!G22</t>
  </si>
  <si>
    <t xml:space="preserve">Projection!H22</t>
  </si>
  <si>
    <t xml:space="preserve">Projection!I22</t>
  </si>
  <si>
    <t xml:space="preserve">Projection!J22</t>
  </si>
  <si>
    <t xml:space="preserve">Projection!K22</t>
  </si>
  <si>
    <t xml:space="preserve">Projection!L22</t>
  </si>
  <si>
    <t xml:space="preserve">Projection!M22</t>
  </si>
  <si>
    <t xml:space="preserve">Projection!N22</t>
  </si>
  <si>
    <t xml:space="preserve">Projection!O22</t>
  </si>
  <si>
    <t xml:space="preserve">Projection!P22</t>
  </si>
  <si>
    <t xml:space="preserve">Projection!Q22</t>
  </si>
  <si>
    <t xml:space="preserve">Projection!R22</t>
  </si>
  <si>
    <t xml:space="preserve">Projection!S22</t>
  </si>
  <si>
    <t xml:space="preserve">Projection!B23</t>
  </si>
  <si>
    <t xml:space="preserve">Projection!C23</t>
  </si>
  <si>
    <t xml:space="preserve">Projection!D23</t>
  </si>
  <si>
    <t xml:space="preserve">Projection!E23</t>
  </si>
  <si>
    <t xml:space="preserve">Projection!F23</t>
  </si>
  <si>
    <t xml:space="preserve">Projection!G23</t>
  </si>
  <si>
    <t xml:space="preserve">Projection!H23</t>
  </si>
  <si>
    <t xml:space="preserve">Projection!I23</t>
  </si>
  <si>
    <t xml:space="preserve">Projection!J23</t>
  </si>
  <si>
    <t xml:space="preserve">Projection!K23</t>
  </si>
  <si>
    <t xml:space="preserve">Projection!L23</t>
  </si>
  <si>
    <t xml:space="preserve">Projection!M23</t>
  </si>
  <si>
    <t xml:space="preserve">Projection!N23</t>
  </si>
  <si>
    <t xml:space="preserve">Projection!O23</t>
  </si>
  <si>
    <t xml:space="preserve">Projection!P23</t>
  </si>
  <si>
    <t xml:space="preserve">Projection!Q23</t>
  </si>
  <si>
    <t xml:space="preserve">Projection!R23</t>
  </si>
  <si>
    <t xml:space="preserve">Projection!S23</t>
  </si>
  <si>
    <t xml:space="preserve">Projection!B24</t>
  </si>
  <si>
    <t xml:space="preserve">Projection!C24</t>
  </si>
  <si>
    <t xml:space="preserve">Projection!D24</t>
  </si>
  <si>
    <t xml:space="preserve">Projection!E24</t>
  </si>
  <si>
    <t xml:space="preserve">Projection!F24</t>
  </si>
  <si>
    <t xml:space="preserve">Projection!G24</t>
  </si>
  <si>
    <t xml:space="preserve">Projection!H24</t>
  </si>
  <si>
    <t xml:space="preserve">Projection!I24</t>
  </si>
  <si>
    <t xml:space="preserve">Projection!J24</t>
  </si>
  <si>
    <t xml:space="preserve">Projection!K24</t>
  </si>
  <si>
    <t xml:space="preserve">Projection!L24</t>
  </si>
  <si>
    <t xml:space="preserve">Projection!M24</t>
  </si>
  <si>
    <t xml:space="preserve">Projection!N24</t>
  </si>
  <si>
    <t xml:space="preserve">Projection!O24</t>
  </si>
  <si>
    <t xml:space="preserve">Projection!P24</t>
  </si>
  <si>
    <t xml:space="preserve">Projection!Q24</t>
  </si>
  <si>
    <t xml:space="preserve">Projection!R24</t>
  </si>
  <si>
    <t xml:space="preserve">Projection!S24</t>
  </si>
  <si>
    <t xml:space="preserve">Projection!B25</t>
  </si>
  <si>
    <t xml:space="preserve">Projection!C25</t>
  </si>
  <si>
    <t xml:space="preserve">Projection!D25</t>
  </si>
  <si>
    <t xml:space="preserve">Projection!E25</t>
  </si>
  <si>
    <t xml:space="preserve">Projection!F25</t>
  </si>
  <si>
    <t xml:space="preserve">Projection!G25</t>
  </si>
  <si>
    <t xml:space="preserve">Projection!H25</t>
  </si>
  <si>
    <t xml:space="preserve">Projection!I25</t>
  </si>
  <si>
    <t xml:space="preserve">Projection!J25</t>
  </si>
  <si>
    <t xml:space="preserve">Projection!K25</t>
  </si>
  <si>
    <t xml:space="preserve">Projection!L25</t>
  </si>
  <si>
    <t xml:space="preserve">Projection!M25</t>
  </si>
  <si>
    <t xml:space="preserve">Projection!N25</t>
  </si>
  <si>
    <t xml:space="preserve">Projection!O25</t>
  </si>
  <si>
    <t xml:space="preserve">Projection!P25</t>
  </si>
  <si>
    <t xml:space="preserve">Projection!Q25</t>
  </si>
  <si>
    <t xml:space="preserve">Projection!R25</t>
  </si>
  <si>
    <t xml:space="preserve">Projection!S25</t>
  </si>
  <si>
    <t xml:space="preserve">Projection!B26</t>
  </si>
  <si>
    <t xml:space="preserve">Projection!C26</t>
  </si>
  <si>
    <t xml:space="preserve">Projection!D26</t>
  </si>
  <si>
    <t xml:space="preserve">Projection!E26</t>
  </si>
  <si>
    <t xml:space="preserve">Projection!F26</t>
  </si>
  <si>
    <t xml:space="preserve">Projection!G26</t>
  </si>
  <si>
    <t xml:space="preserve">Projection!H26</t>
  </si>
  <si>
    <t xml:space="preserve">Projection!I26</t>
  </si>
  <si>
    <t xml:space="preserve">Projection!J26</t>
  </si>
  <si>
    <t xml:space="preserve">Projection!K26</t>
  </si>
  <si>
    <t xml:space="preserve">Projection!L26</t>
  </si>
  <si>
    <t xml:space="preserve">Projection!M26</t>
  </si>
  <si>
    <t xml:space="preserve">Projection!N26</t>
  </si>
  <si>
    <t xml:space="preserve">Projection!O26</t>
  </si>
  <si>
    <t xml:space="preserve">Projection!P26</t>
  </si>
  <si>
    <t xml:space="preserve">Projection!Q26</t>
  </si>
  <si>
    <t xml:space="preserve">Projection!R26</t>
  </si>
  <si>
    <t xml:space="preserve">Projection!S26</t>
  </si>
  <si>
    <t xml:space="preserve">Projection!B27</t>
  </si>
  <si>
    <t xml:space="preserve">Projection!C27</t>
  </si>
  <si>
    <t xml:space="preserve">Projection!D27</t>
  </si>
  <si>
    <t xml:space="preserve">Projection!E27</t>
  </si>
  <si>
    <t xml:space="preserve">Projection!F27</t>
  </si>
  <si>
    <t xml:space="preserve">Projection!G27</t>
  </si>
  <si>
    <t xml:space="preserve">Projection!H27</t>
  </si>
  <si>
    <t xml:space="preserve">Projection!I27</t>
  </si>
  <si>
    <t xml:space="preserve">Projection!J27</t>
  </si>
  <si>
    <t xml:space="preserve">Projection!K27</t>
  </si>
  <si>
    <t xml:space="preserve">Projection!L27</t>
  </si>
  <si>
    <t xml:space="preserve">Projection!M27</t>
  </si>
  <si>
    <t xml:space="preserve">Projection!N27</t>
  </si>
  <si>
    <t xml:space="preserve">Projection!O27</t>
  </si>
  <si>
    <t xml:space="preserve">Projection!P27</t>
  </si>
  <si>
    <t xml:space="preserve">Projection!Q27</t>
  </si>
  <si>
    <t xml:space="preserve">Projection!R27</t>
  </si>
  <si>
    <t xml:space="preserve">Projection!S27</t>
  </si>
  <si>
    <t xml:space="preserve">Projection!B28</t>
  </si>
  <si>
    <t xml:space="preserve">Projection!C28</t>
  </si>
  <si>
    <t xml:space="preserve">Projection!D28</t>
  </si>
  <si>
    <t xml:space="preserve">Projection!E28</t>
  </si>
  <si>
    <t xml:space="preserve">Projection!F28</t>
  </si>
  <si>
    <t xml:space="preserve">Projection!G28</t>
  </si>
  <si>
    <t xml:space="preserve">Projection!H28</t>
  </si>
  <si>
    <t xml:space="preserve">Projection!I28</t>
  </si>
  <si>
    <t xml:space="preserve">Projection!J28</t>
  </si>
  <si>
    <t xml:space="preserve">Projection!K28</t>
  </si>
  <si>
    <t xml:space="preserve">Projection!L28</t>
  </si>
  <si>
    <t xml:space="preserve">Projection!M28</t>
  </si>
  <si>
    <t xml:space="preserve">Projection!N28</t>
  </si>
  <si>
    <t xml:space="preserve">Projection!O28</t>
  </si>
  <si>
    <t xml:space="preserve">Projection!P28</t>
  </si>
  <si>
    <t xml:space="preserve">Projection!Q28</t>
  </si>
  <si>
    <t xml:space="preserve">Projection!R28</t>
  </si>
  <si>
    <t xml:space="preserve">Projection!S28</t>
  </si>
  <si>
    <t xml:space="preserve">Projection!B29</t>
  </si>
  <si>
    <t xml:space="preserve">Projection!C29</t>
  </si>
  <si>
    <t xml:space="preserve">Projection!D29</t>
  </si>
  <si>
    <t xml:space="preserve">Projection!E29</t>
  </si>
  <si>
    <t xml:space="preserve">Projection!F29</t>
  </si>
  <si>
    <t xml:space="preserve">Projection!G29</t>
  </si>
  <si>
    <t xml:space="preserve">Projection!H29</t>
  </si>
  <si>
    <t xml:space="preserve">Projection!I29</t>
  </si>
  <si>
    <t xml:space="preserve">Projection!J29</t>
  </si>
  <si>
    <t xml:space="preserve">Projection!K29</t>
  </si>
  <si>
    <t xml:space="preserve">Projection!L29</t>
  </si>
  <si>
    <t xml:space="preserve">Projection!M29</t>
  </si>
  <si>
    <t xml:space="preserve">Projection!N29</t>
  </si>
  <si>
    <t xml:space="preserve">Projection!O29</t>
  </si>
  <si>
    <t xml:space="preserve">Projection!P29</t>
  </si>
  <si>
    <t xml:space="preserve">Projection!Q29</t>
  </si>
  <si>
    <t xml:space="preserve">Projection!R29</t>
  </si>
  <si>
    <t xml:space="preserve">Projection!S29</t>
  </si>
  <si>
    <t xml:space="preserve">Projection!B30</t>
  </si>
  <si>
    <t xml:space="preserve">Projection!C30</t>
  </si>
  <si>
    <t xml:space="preserve">Projection!D30</t>
  </si>
  <si>
    <t xml:space="preserve">Projection!E30</t>
  </si>
  <si>
    <t xml:space="preserve">Projection!F30</t>
  </si>
  <si>
    <t xml:space="preserve">Projection!G30</t>
  </si>
  <si>
    <t xml:space="preserve">Projection!H30</t>
  </si>
  <si>
    <t xml:space="preserve">Projection!I30</t>
  </si>
  <si>
    <t xml:space="preserve">Projection!J30</t>
  </si>
  <si>
    <t xml:space="preserve">Projection!K30</t>
  </si>
  <si>
    <t xml:space="preserve">Projection!L30</t>
  </si>
  <si>
    <t xml:space="preserve">Projection!M30</t>
  </si>
  <si>
    <t xml:space="preserve">Projection!N30</t>
  </si>
  <si>
    <t xml:space="preserve">Projection!O30</t>
  </si>
  <si>
    <t xml:space="preserve">Projection!P30</t>
  </si>
  <si>
    <t xml:space="preserve">Projection!Q30</t>
  </si>
  <si>
    <t xml:space="preserve">Projection!R30</t>
  </si>
  <si>
    <t xml:space="preserve">Projection!S30</t>
  </si>
  <si>
    <t xml:space="preserve">Projection!B31</t>
  </si>
  <si>
    <t xml:space="preserve">Projection!C31</t>
  </si>
  <si>
    <t xml:space="preserve">Projection!D31</t>
  </si>
  <si>
    <t xml:space="preserve">Projection!E31</t>
  </si>
  <si>
    <t xml:space="preserve">Projection!F31</t>
  </si>
  <si>
    <t xml:space="preserve">Projection!G31</t>
  </si>
  <si>
    <t xml:space="preserve">Projection!H31</t>
  </si>
  <si>
    <t xml:space="preserve">Projection!I31</t>
  </si>
  <si>
    <t xml:space="preserve">Projection!J31</t>
  </si>
  <si>
    <t xml:space="preserve">Projection!K31</t>
  </si>
  <si>
    <t xml:space="preserve">Projection!L31</t>
  </si>
  <si>
    <t xml:space="preserve">Projection!M31</t>
  </si>
  <si>
    <t xml:space="preserve">Projection!N31</t>
  </si>
  <si>
    <t xml:space="preserve">Projection!O31</t>
  </si>
  <si>
    <t xml:space="preserve">Projection!P31</t>
  </si>
  <si>
    <t xml:space="preserve">Projection!Q31</t>
  </si>
  <si>
    <t xml:space="preserve">Projection!R31</t>
  </si>
  <si>
    <t xml:space="preserve">Projection!S31</t>
  </si>
  <si>
    <t xml:space="preserve">Projection!B32</t>
  </si>
  <si>
    <t xml:space="preserve">Projection!C32</t>
  </si>
  <si>
    <t xml:space="preserve">Projection!D32</t>
  </si>
  <si>
    <t xml:space="preserve">Projection!E32</t>
  </si>
  <si>
    <t xml:space="preserve">Projection!F32</t>
  </si>
  <si>
    <t xml:space="preserve">Projection!G32</t>
  </si>
  <si>
    <t xml:space="preserve">Projection!H32</t>
  </si>
  <si>
    <t xml:space="preserve">Projection!I32</t>
  </si>
  <si>
    <t xml:space="preserve">Projection!J32</t>
  </si>
  <si>
    <t xml:space="preserve">Projection!K32</t>
  </si>
  <si>
    <t xml:space="preserve">Projection!L32</t>
  </si>
  <si>
    <t xml:space="preserve">Projection!M32</t>
  </si>
  <si>
    <t xml:space="preserve">Projection!N32</t>
  </si>
  <si>
    <t xml:space="preserve">Projection!O32</t>
  </si>
  <si>
    <t xml:space="preserve">Projection!P32</t>
  </si>
  <si>
    <t xml:space="preserve">Projection!Q32</t>
  </si>
  <si>
    <t xml:space="preserve">Projection!R32</t>
  </si>
  <si>
    <t xml:space="preserve">Projection!S32</t>
  </si>
  <si>
    <t xml:space="preserve">Projection!B33</t>
  </si>
  <si>
    <t xml:space="preserve">Projection!C33</t>
  </si>
  <si>
    <t xml:space="preserve">Projection!D33</t>
  </si>
  <si>
    <t xml:space="preserve">Projection!E33</t>
  </si>
  <si>
    <t xml:space="preserve">Projection!F33</t>
  </si>
  <si>
    <t xml:space="preserve">Projection!G33</t>
  </si>
  <si>
    <t xml:space="preserve">Projection!H33</t>
  </si>
  <si>
    <t xml:space="preserve">Projection!I33</t>
  </si>
  <si>
    <t xml:space="preserve">Projection!J33</t>
  </si>
  <si>
    <t xml:space="preserve">Projection!K33</t>
  </si>
  <si>
    <t xml:space="preserve">Projection!L33</t>
  </si>
  <si>
    <t xml:space="preserve">Projection!M33</t>
  </si>
  <si>
    <t xml:space="preserve">Projection!N33</t>
  </si>
  <si>
    <t xml:space="preserve">Projection!O33</t>
  </si>
  <si>
    <t xml:space="preserve">Projection!P33</t>
  </si>
  <si>
    <t xml:space="preserve">Projection!Q33</t>
  </si>
  <si>
    <t xml:space="preserve">Projection!R33</t>
  </si>
  <si>
    <t xml:space="preserve">Projection!S33</t>
  </si>
  <si>
    <t xml:space="preserve">Projection!B34</t>
  </si>
  <si>
    <t xml:space="preserve">Projection!C34</t>
  </si>
  <si>
    <t xml:space="preserve">Projection!D34</t>
  </si>
  <si>
    <t xml:space="preserve">Projection!E34</t>
  </si>
  <si>
    <t xml:space="preserve">Projection!F34</t>
  </si>
  <si>
    <t xml:space="preserve">Projection!G34</t>
  </si>
  <si>
    <t xml:space="preserve">Projection!H34</t>
  </si>
  <si>
    <t xml:space="preserve">Projection!I34</t>
  </si>
  <si>
    <t xml:space="preserve">Projection!J34</t>
  </si>
  <si>
    <t xml:space="preserve">Projection!K34</t>
  </si>
  <si>
    <t xml:space="preserve">Projection!L34</t>
  </si>
  <si>
    <t xml:space="preserve">Projection!M34</t>
  </si>
  <si>
    <t xml:space="preserve">Projection!N34</t>
  </si>
  <si>
    <t xml:space="preserve">Projection!O34</t>
  </si>
  <si>
    <t xml:space="preserve">Projection!P34</t>
  </si>
  <si>
    <t xml:space="preserve">Projection!Q34</t>
  </si>
  <si>
    <t xml:space="preserve">Projection!R34</t>
  </si>
  <si>
    <t xml:space="preserve">Projection!S34</t>
  </si>
  <si>
    <t xml:space="preserve">Projection!B35</t>
  </si>
  <si>
    <t xml:space="preserve">Projection!C35</t>
  </si>
  <si>
    <t xml:space="preserve">Projection!D35</t>
  </si>
  <si>
    <t xml:space="preserve">Projection!E35</t>
  </si>
  <si>
    <t xml:space="preserve">Projection!F35</t>
  </si>
  <si>
    <t xml:space="preserve">Projection!G35</t>
  </si>
  <si>
    <t xml:space="preserve">Projection!H35</t>
  </si>
  <si>
    <t xml:space="preserve">Projection!I35</t>
  </si>
  <si>
    <t xml:space="preserve">Projection!J35</t>
  </si>
  <si>
    <t xml:space="preserve">Projection!K35</t>
  </si>
  <si>
    <t xml:space="preserve">Projection!L35</t>
  </si>
  <si>
    <t xml:space="preserve">Projection!M35</t>
  </si>
  <si>
    <t xml:space="preserve">Projection!N35</t>
  </si>
  <si>
    <t xml:space="preserve">Projection!O35</t>
  </si>
  <si>
    <t xml:space="preserve">Projection!P35</t>
  </si>
  <si>
    <t xml:space="preserve">Projection!Q35</t>
  </si>
  <si>
    <t xml:space="preserve">Projection!R35</t>
  </si>
  <si>
    <t xml:space="preserve">Projection!S35</t>
  </si>
  <si>
    <t xml:space="preserve">Projection!B36</t>
  </si>
  <si>
    <t xml:space="preserve">Projection!C36</t>
  </si>
  <si>
    <t xml:space="preserve">Projection!D36</t>
  </si>
  <si>
    <t xml:space="preserve">Projection!E36</t>
  </si>
  <si>
    <t xml:space="preserve">Projection!F36</t>
  </si>
  <si>
    <t xml:space="preserve">Projection!G36</t>
  </si>
  <si>
    <t xml:space="preserve">Projection!H36</t>
  </si>
  <si>
    <t xml:space="preserve">Projection!I36</t>
  </si>
  <si>
    <t xml:space="preserve">Projection!J36</t>
  </si>
  <si>
    <t xml:space="preserve">Projection!K36</t>
  </si>
  <si>
    <t xml:space="preserve">Projection!L36</t>
  </si>
  <si>
    <t xml:space="preserve">Projection!M36</t>
  </si>
  <si>
    <t xml:space="preserve">Projection!N36</t>
  </si>
  <si>
    <t xml:space="preserve">Projection!O36</t>
  </si>
  <si>
    <t xml:space="preserve">Projection!P36</t>
  </si>
  <si>
    <t xml:space="preserve">Projection!Q36</t>
  </si>
  <si>
    <t xml:space="preserve">Projection!R36</t>
  </si>
  <si>
    <t xml:space="preserve">Projection!S36</t>
  </si>
  <si>
    <t xml:space="preserve">Projection!B37</t>
  </si>
  <si>
    <t xml:space="preserve">Projection!C37</t>
  </si>
  <si>
    <t xml:space="preserve">Projection!D37</t>
  </si>
  <si>
    <t xml:space="preserve">Projection!E37</t>
  </si>
  <si>
    <t xml:space="preserve">Projection!F37</t>
  </si>
  <si>
    <t xml:space="preserve">Projection!G37</t>
  </si>
  <si>
    <t xml:space="preserve">Projection!H37</t>
  </si>
  <si>
    <t xml:space="preserve">Projection!I37</t>
  </si>
  <si>
    <t xml:space="preserve">Projection!J37</t>
  </si>
  <si>
    <t xml:space="preserve">Projection!K37</t>
  </si>
  <si>
    <t xml:space="preserve">Projection!L37</t>
  </si>
  <si>
    <t xml:space="preserve">Projection!M37</t>
  </si>
  <si>
    <t xml:space="preserve">Projection!N37</t>
  </si>
  <si>
    <t xml:space="preserve">Projection!O37</t>
  </si>
  <si>
    <t xml:space="preserve">Projection!P37</t>
  </si>
  <si>
    <t xml:space="preserve">Projection!Q37</t>
  </si>
  <si>
    <t xml:space="preserve">Projection!R37</t>
  </si>
  <si>
    <t xml:space="preserve">Projection!S37</t>
  </si>
  <si>
    <t xml:space="preserve">Projection!B38</t>
  </si>
  <si>
    <t xml:space="preserve">Projection!C38</t>
  </si>
  <si>
    <t xml:space="preserve">Projection!D38</t>
  </si>
  <si>
    <t xml:space="preserve">Projection!E38</t>
  </si>
  <si>
    <t xml:space="preserve">Projection!F38</t>
  </si>
  <si>
    <t xml:space="preserve">Projection!G38</t>
  </si>
  <si>
    <t xml:space="preserve">Projection!H38</t>
  </si>
  <si>
    <t xml:space="preserve">Projection!I38</t>
  </si>
  <si>
    <t xml:space="preserve">Projection!J38</t>
  </si>
  <si>
    <t xml:space="preserve">Projection!K38</t>
  </si>
  <si>
    <t xml:space="preserve">Projection!L38</t>
  </si>
  <si>
    <t xml:space="preserve">Projection!M38</t>
  </si>
  <si>
    <t xml:space="preserve">Projection!N38</t>
  </si>
  <si>
    <t xml:space="preserve">Projection!O38</t>
  </si>
  <si>
    <t xml:space="preserve">Projection!P38</t>
  </si>
  <si>
    <t xml:space="preserve">Projection!Q38</t>
  </si>
  <si>
    <t xml:space="preserve">Projection!R38</t>
  </si>
  <si>
    <t xml:space="preserve">Projection!S38</t>
  </si>
  <si>
    <t xml:space="preserve">Projection!B39</t>
  </si>
  <si>
    <t xml:space="preserve">Projection!C39</t>
  </si>
  <si>
    <t xml:space="preserve">Projection!D39</t>
  </si>
  <si>
    <t xml:space="preserve">Projection!E39</t>
  </si>
  <si>
    <t xml:space="preserve">Projection!F39</t>
  </si>
  <si>
    <t xml:space="preserve">Projection!G39</t>
  </si>
  <si>
    <t xml:space="preserve">Projection!H39</t>
  </si>
  <si>
    <t xml:space="preserve">Projection!I39</t>
  </si>
  <si>
    <t xml:space="preserve">Projection!J39</t>
  </si>
  <si>
    <t xml:space="preserve">Projection!K39</t>
  </si>
  <si>
    <t xml:space="preserve">Projection!L39</t>
  </si>
  <si>
    <t xml:space="preserve">Projection!M39</t>
  </si>
  <si>
    <t xml:space="preserve">Projection!N39</t>
  </si>
  <si>
    <t xml:space="preserve">Projection!O39</t>
  </si>
  <si>
    <t xml:space="preserve">Projection!P39</t>
  </si>
  <si>
    <t xml:space="preserve">Projection!Q39</t>
  </si>
  <si>
    <t xml:space="preserve">Projection!R39</t>
  </si>
  <si>
    <t xml:space="preserve">Projection!S39</t>
  </si>
  <si>
    <t xml:space="preserve">Projection!B40</t>
  </si>
  <si>
    <t xml:space="preserve">Projection!C40</t>
  </si>
  <si>
    <t xml:space="preserve">Projection!D40</t>
  </si>
  <si>
    <t xml:space="preserve">Projection!E40</t>
  </si>
  <si>
    <t xml:space="preserve">Projection!F40</t>
  </si>
  <si>
    <t xml:space="preserve">Projection!G40</t>
  </si>
  <si>
    <t xml:space="preserve">Projection!H40</t>
  </si>
  <si>
    <t xml:space="preserve">Projection!I40</t>
  </si>
  <si>
    <t xml:space="preserve">Projection!J40</t>
  </si>
  <si>
    <t xml:space="preserve">Projection!K40</t>
  </si>
  <si>
    <t xml:space="preserve">Projection!L40</t>
  </si>
  <si>
    <t xml:space="preserve">Projection!M40</t>
  </si>
  <si>
    <t xml:space="preserve">Projection!N40</t>
  </si>
  <si>
    <t xml:space="preserve">Projection!O40</t>
  </si>
  <si>
    <t xml:space="preserve">Projection!P40</t>
  </si>
  <si>
    <t xml:space="preserve">Projection!Q40</t>
  </si>
  <si>
    <t xml:space="preserve">Projection!R40</t>
  </si>
  <si>
    <t xml:space="preserve">Projection!S40</t>
  </si>
  <si>
    <t xml:space="preserve">Projection!B41</t>
  </si>
  <si>
    <t xml:space="preserve">Projection!C41</t>
  </si>
  <si>
    <t xml:space="preserve">Projection!D41</t>
  </si>
  <si>
    <t xml:space="preserve">Projection!E41</t>
  </si>
  <si>
    <t xml:space="preserve">Projection!F41</t>
  </si>
  <si>
    <t xml:space="preserve">Projection!G41</t>
  </si>
  <si>
    <t xml:space="preserve">Projection!H41</t>
  </si>
  <si>
    <t xml:space="preserve">Projection!I41</t>
  </si>
  <si>
    <t xml:space="preserve">Projection!J41</t>
  </si>
  <si>
    <t xml:space="preserve">Projection!K41</t>
  </si>
  <si>
    <t xml:space="preserve">Projection!L41</t>
  </si>
  <si>
    <t xml:space="preserve">Projection!M41</t>
  </si>
  <si>
    <t xml:space="preserve">Projection!N41</t>
  </si>
  <si>
    <t xml:space="preserve">Projection!O41</t>
  </si>
  <si>
    <t xml:space="preserve">Projection!P41</t>
  </si>
  <si>
    <t xml:space="preserve">Projection!Q41</t>
  </si>
  <si>
    <t xml:space="preserve">Projection!R41</t>
  </si>
  <si>
    <t xml:space="preserve">Projection!S41</t>
  </si>
  <si>
    <t xml:space="preserve">Projection!B42</t>
  </si>
  <si>
    <t xml:space="preserve">Projection!C42</t>
  </si>
  <si>
    <t xml:space="preserve">Projection!D42</t>
  </si>
  <si>
    <t xml:space="preserve">Projection!E42</t>
  </si>
  <si>
    <t xml:space="preserve">Projection!F42</t>
  </si>
  <si>
    <t xml:space="preserve">Projection!G42</t>
  </si>
  <si>
    <t xml:space="preserve">Projection!H42</t>
  </si>
  <si>
    <t xml:space="preserve">Projection!I42</t>
  </si>
  <si>
    <t xml:space="preserve">Projection!J42</t>
  </si>
  <si>
    <t xml:space="preserve">Projection!K42</t>
  </si>
  <si>
    <t xml:space="preserve">Projection!L42</t>
  </si>
  <si>
    <t xml:space="preserve">Projection!M42</t>
  </si>
  <si>
    <t xml:space="preserve">Projection!N42</t>
  </si>
  <si>
    <t xml:space="preserve">Projection!O42</t>
  </si>
  <si>
    <t xml:space="preserve">Projection!P42</t>
  </si>
  <si>
    <t xml:space="preserve">Projection!Q42</t>
  </si>
  <si>
    <t xml:space="preserve">Projection!R42</t>
  </si>
  <si>
    <t xml:space="preserve">Projection!S42</t>
  </si>
  <si>
    <t xml:space="preserve">Projection!B43</t>
  </si>
  <si>
    <t xml:space="preserve">Projection!C43</t>
  </si>
  <si>
    <t xml:space="preserve">Projection!D43</t>
  </si>
  <si>
    <t xml:space="preserve">Projection!E43</t>
  </si>
  <si>
    <t xml:space="preserve">Projection!F43</t>
  </si>
  <si>
    <t xml:space="preserve">Projection!G43</t>
  </si>
  <si>
    <t xml:space="preserve">Projection!H43</t>
  </si>
  <si>
    <t xml:space="preserve">Projection!I43</t>
  </si>
  <si>
    <t xml:space="preserve">Projection!J43</t>
  </si>
  <si>
    <t xml:space="preserve">Projection!K43</t>
  </si>
  <si>
    <t xml:space="preserve">Projection!L43</t>
  </si>
  <si>
    <t xml:space="preserve">Projection!M43</t>
  </si>
  <si>
    <t xml:space="preserve">Projection!N43</t>
  </si>
  <si>
    <t xml:space="preserve">Projection!O43</t>
  </si>
  <si>
    <t xml:space="preserve">Projection!P43</t>
  </si>
  <si>
    <t xml:space="preserve">Projection!Q43</t>
  </si>
  <si>
    <t xml:space="preserve">Projection!R43</t>
  </si>
  <si>
    <t xml:space="preserve">Projection!S43</t>
  </si>
  <si>
    <t xml:space="preserve">Projection!B44</t>
  </si>
  <si>
    <t xml:space="preserve">Projection!C44</t>
  </si>
  <si>
    <t xml:space="preserve">Projection!D44</t>
  </si>
  <si>
    <t xml:space="preserve">Projection!E44</t>
  </si>
  <si>
    <t xml:space="preserve">Projection!F44</t>
  </si>
  <si>
    <t xml:space="preserve">Projection!G44</t>
  </si>
  <si>
    <t xml:space="preserve">Projection!H44</t>
  </si>
  <si>
    <t xml:space="preserve">Projection!I44</t>
  </si>
  <si>
    <t xml:space="preserve">Projection!J44</t>
  </si>
  <si>
    <t xml:space="preserve">Projection!K44</t>
  </si>
  <si>
    <t xml:space="preserve">Projection!L44</t>
  </si>
  <si>
    <t xml:space="preserve">Projection!M44</t>
  </si>
  <si>
    <t xml:space="preserve">Projection!N44</t>
  </si>
  <si>
    <t xml:space="preserve">Projection!O44</t>
  </si>
  <si>
    <t xml:space="preserve">Projection!P44</t>
  </si>
  <si>
    <t xml:space="preserve">Projection!Q44</t>
  </si>
  <si>
    <t xml:space="preserve">Projection!R44</t>
  </si>
  <si>
    <t xml:space="preserve">Projection!S44</t>
  </si>
  <si>
    <t xml:space="preserve">Projection!B45</t>
  </si>
  <si>
    <t xml:space="preserve">Projection!C45</t>
  </si>
  <si>
    <t xml:space="preserve">Projection!D45</t>
  </si>
  <si>
    <t xml:space="preserve">Projection!E45</t>
  </si>
  <si>
    <t xml:space="preserve">Projection!F45</t>
  </si>
  <si>
    <t xml:space="preserve">Projection!G45</t>
  </si>
  <si>
    <t xml:space="preserve">Projection!H45</t>
  </si>
  <si>
    <t xml:space="preserve">Projection!I45</t>
  </si>
  <si>
    <t xml:space="preserve">Projection!J45</t>
  </si>
  <si>
    <t xml:space="preserve">Projection!K45</t>
  </si>
  <si>
    <t xml:space="preserve">Projection!L45</t>
  </si>
  <si>
    <t xml:space="preserve">Projection!M45</t>
  </si>
  <si>
    <t xml:space="preserve">Projection!N45</t>
  </si>
  <si>
    <t xml:space="preserve">Projection!O45</t>
  </si>
  <si>
    <t xml:space="preserve">Projection!P45</t>
  </si>
  <si>
    <t xml:space="preserve">Projection!Q45</t>
  </si>
  <si>
    <t xml:space="preserve">Projection!R45</t>
  </si>
  <si>
    <t xml:space="preserve">Projection!S45</t>
  </si>
  <si>
    <t xml:space="preserve">Projection!B46</t>
  </si>
  <si>
    <t xml:space="preserve">Projection!C46</t>
  </si>
  <si>
    <t xml:space="preserve">Projection!D46</t>
  </si>
  <si>
    <t xml:space="preserve">Projection!E46</t>
  </si>
  <si>
    <t xml:space="preserve">Projection!F46</t>
  </si>
  <si>
    <t xml:space="preserve">Projection!G46</t>
  </si>
  <si>
    <t xml:space="preserve">Projection!H46</t>
  </si>
  <si>
    <t xml:space="preserve">Projection!I46</t>
  </si>
  <si>
    <t xml:space="preserve">Projection!J46</t>
  </si>
  <si>
    <t xml:space="preserve">Projection!K46</t>
  </si>
  <si>
    <t xml:space="preserve">Projection!L46</t>
  </si>
  <si>
    <t xml:space="preserve">Projection!M46</t>
  </si>
  <si>
    <t xml:space="preserve">Projection!N46</t>
  </si>
  <si>
    <t xml:space="preserve">Projection!O46</t>
  </si>
  <si>
    <t xml:space="preserve">Projection!P46</t>
  </si>
  <si>
    <t xml:space="preserve">Projection!Q46</t>
  </si>
  <si>
    <t xml:space="preserve">Projection!R46</t>
  </si>
  <si>
    <t xml:space="preserve">Projection!S46</t>
  </si>
  <si>
    <t xml:space="preserve">Projection!B47</t>
  </si>
  <si>
    <t xml:space="preserve">Projection!C47</t>
  </si>
  <si>
    <t xml:space="preserve">Projection!D47</t>
  </si>
  <si>
    <t xml:space="preserve">Projection!E47</t>
  </si>
  <si>
    <t xml:space="preserve">Projection!F47</t>
  </si>
  <si>
    <t xml:space="preserve">Projection!G47</t>
  </si>
  <si>
    <t xml:space="preserve">Projection!H47</t>
  </si>
  <si>
    <t xml:space="preserve">Projection!I47</t>
  </si>
  <si>
    <t xml:space="preserve">Projection!J47</t>
  </si>
  <si>
    <t xml:space="preserve">Projection!K47</t>
  </si>
  <si>
    <t xml:space="preserve">Projection!L47</t>
  </si>
  <si>
    <t xml:space="preserve">Projection!M47</t>
  </si>
  <si>
    <t xml:space="preserve">Projection!N47</t>
  </si>
  <si>
    <t xml:space="preserve">Projection!O47</t>
  </si>
  <si>
    <t xml:space="preserve">Projection!P47</t>
  </si>
  <si>
    <t xml:space="preserve">Projection!Q47</t>
  </si>
  <si>
    <t xml:space="preserve">Projection!R47</t>
  </si>
  <si>
    <t xml:space="preserve">Projection!S47</t>
  </si>
  <si>
    <t xml:space="preserve">Projection!B48</t>
  </si>
  <si>
    <t xml:space="preserve">Projection!C48</t>
  </si>
  <si>
    <t xml:space="preserve">Projection!D48</t>
  </si>
  <si>
    <t xml:space="preserve">Projection!E48</t>
  </si>
  <si>
    <t xml:space="preserve">Projection!F48</t>
  </si>
  <si>
    <t xml:space="preserve">Projection!G48</t>
  </si>
  <si>
    <t xml:space="preserve">Projection!H48</t>
  </si>
  <si>
    <t xml:space="preserve">Projection!I48</t>
  </si>
  <si>
    <t xml:space="preserve">Projection!J48</t>
  </si>
  <si>
    <t xml:space="preserve">Projection!K48</t>
  </si>
  <si>
    <t xml:space="preserve">Projection!L48</t>
  </si>
  <si>
    <t xml:space="preserve">Projection!M48</t>
  </si>
  <si>
    <t xml:space="preserve">Projection!N48</t>
  </si>
  <si>
    <t xml:space="preserve">Projection!O48</t>
  </si>
  <si>
    <t xml:space="preserve">Projection!P48</t>
  </si>
  <si>
    <t xml:space="preserve">Projection!Q48</t>
  </si>
  <si>
    <t xml:space="preserve">Projection!R48</t>
  </si>
  <si>
    <t xml:space="preserve">Projection!S48</t>
  </si>
  <si>
    <t xml:space="preserve">Projection!B49</t>
  </si>
  <si>
    <t xml:space="preserve">Projection!C49</t>
  </si>
  <si>
    <t xml:space="preserve">Projection!D49</t>
  </si>
  <si>
    <t xml:space="preserve">Projection!E49</t>
  </si>
  <si>
    <t xml:space="preserve">Projection!F49</t>
  </si>
  <si>
    <t xml:space="preserve">Projection!G49</t>
  </si>
  <si>
    <t xml:space="preserve">Projection!H49</t>
  </si>
  <si>
    <t xml:space="preserve">Projection!I49</t>
  </si>
  <si>
    <t xml:space="preserve">Projection!J49</t>
  </si>
  <si>
    <t xml:space="preserve">Projection!K49</t>
  </si>
  <si>
    <t xml:space="preserve">Projection!L49</t>
  </si>
  <si>
    <t xml:space="preserve">Projection!M49</t>
  </si>
  <si>
    <t xml:space="preserve">Projection!N49</t>
  </si>
  <si>
    <t xml:space="preserve">Projection!O49</t>
  </si>
  <si>
    <t xml:space="preserve">Projection!P49</t>
  </si>
  <si>
    <t xml:space="preserve">Projection!Q49</t>
  </si>
  <si>
    <t xml:space="preserve">Projection!R49</t>
  </si>
  <si>
    <t xml:space="preserve">Projection!S49</t>
  </si>
  <si>
    <t xml:space="preserve">Projection!B50</t>
  </si>
  <si>
    <t xml:space="preserve">Projection!C50</t>
  </si>
  <si>
    <t xml:space="preserve">Projection!D50</t>
  </si>
  <si>
    <t xml:space="preserve">Projection!E50</t>
  </si>
  <si>
    <t xml:space="preserve">Projection!F50</t>
  </si>
  <si>
    <t xml:space="preserve">Projection!G50</t>
  </si>
  <si>
    <t xml:space="preserve">Projection!H50</t>
  </si>
  <si>
    <t xml:space="preserve">Projection!I50</t>
  </si>
  <si>
    <t xml:space="preserve">Projection!J50</t>
  </si>
  <si>
    <t xml:space="preserve">Projection!K50</t>
  </si>
  <si>
    <t xml:space="preserve">Projection!L50</t>
  </si>
  <si>
    <t xml:space="preserve">Projection!M50</t>
  </si>
  <si>
    <t xml:space="preserve">Projection!N50</t>
  </si>
  <si>
    <t xml:space="preserve">Projection!O50</t>
  </si>
  <si>
    <t xml:space="preserve">Projection!P50</t>
  </si>
  <si>
    <t xml:space="preserve">Projection!Q50</t>
  </si>
  <si>
    <t xml:space="preserve">Projection!R50</t>
  </si>
  <si>
    <t xml:space="preserve">Projection!S50</t>
  </si>
  <si>
    <t xml:space="preserve">Projection!B51</t>
  </si>
  <si>
    <t xml:space="preserve">Projection!C51</t>
  </si>
  <si>
    <t xml:space="preserve">Projection!D51</t>
  </si>
  <si>
    <t xml:space="preserve">Projection!E51</t>
  </si>
  <si>
    <t xml:space="preserve">Projection!F51</t>
  </si>
  <si>
    <t xml:space="preserve">Projection!G51</t>
  </si>
  <si>
    <t xml:space="preserve">Projection!H51</t>
  </si>
  <si>
    <t xml:space="preserve">Projection!I51</t>
  </si>
  <si>
    <t xml:space="preserve">Projection!J51</t>
  </si>
  <si>
    <t xml:space="preserve">Projection!K51</t>
  </si>
  <si>
    <t xml:space="preserve">Projection!L51</t>
  </si>
  <si>
    <t xml:space="preserve">Projection!M51</t>
  </si>
  <si>
    <t xml:space="preserve">Projection!N51</t>
  </si>
  <si>
    <t xml:space="preserve">Projection!O51</t>
  </si>
  <si>
    <t xml:space="preserve">Projection!P51</t>
  </si>
  <si>
    <t xml:space="preserve">Projection!Q51</t>
  </si>
  <si>
    <t xml:space="preserve">Projection!R51</t>
  </si>
  <si>
    <t xml:space="preserve">Projection!S51</t>
  </si>
  <si>
    <t xml:space="preserve">Projection!B52</t>
  </si>
  <si>
    <t xml:space="preserve">Projection!C52</t>
  </si>
  <si>
    <t xml:space="preserve">Projection!D52</t>
  </si>
  <si>
    <t xml:space="preserve">Projection!E52</t>
  </si>
  <si>
    <t xml:space="preserve">Projection!F52</t>
  </si>
  <si>
    <t xml:space="preserve">Projection!G52</t>
  </si>
  <si>
    <t xml:space="preserve">Projection!H52</t>
  </si>
  <si>
    <t xml:space="preserve">Projection!I52</t>
  </si>
  <si>
    <t xml:space="preserve">Projection!J52</t>
  </si>
  <si>
    <t xml:space="preserve">Projection!K52</t>
  </si>
  <si>
    <t xml:space="preserve">Projection!L52</t>
  </si>
  <si>
    <t xml:space="preserve">Projection!M52</t>
  </si>
  <si>
    <t xml:space="preserve">Projection!N52</t>
  </si>
  <si>
    <t xml:space="preserve">Projection!O52</t>
  </si>
  <si>
    <t xml:space="preserve">Projection!P52</t>
  </si>
  <si>
    <t xml:space="preserve">Projection!Q52</t>
  </si>
  <si>
    <t xml:space="preserve">Projection!R52</t>
  </si>
  <si>
    <t xml:space="preserve">Projection!S52</t>
  </si>
  <si>
    <t xml:space="preserve">Projection!B53</t>
  </si>
  <si>
    <t xml:space="preserve">Projection!C53</t>
  </si>
  <si>
    <t xml:space="preserve">Projection!D53</t>
  </si>
  <si>
    <t xml:space="preserve">Projection!E53</t>
  </si>
  <si>
    <t xml:space="preserve">Projection!F53</t>
  </si>
  <si>
    <t xml:space="preserve">Projection!G53</t>
  </si>
  <si>
    <t xml:space="preserve">Projection!H53</t>
  </si>
  <si>
    <t xml:space="preserve">Projection!I53</t>
  </si>
  <si>
    <t xml:space="preserve">Projection!J53</t>
  </si>
  <si>
    <t xml:space="preserve">Projection!K53</t>
  </si>
  <si>
    <t xml:space="preserve">Projection!L53</t>
  </si>
  <si>
    <t xml:space="preserve">Projection!M53</t>
  </si>
  <si>
    <t xml:space="preserve">Projection!N53</t>
  </si>
  <si>
    <t xml:space="preserve">Projection!O53</t>
  </si>
  <si>
    <t xml:space="preserve">Projection!P53</t>
  </si>
  <si>
    <t xml:space="preserve">Projection!Q53</t>
  </si>
  <si>
    <t xml:space="preserve">Projection!R53</t>
  </si>
  <si>
    <t xml:space="preserve">Projection!S53</t>
  </si>
  <si>
    <t xml:space="preserve">Projection!B54</t>
  </si>
  <si>
    <t xml:space="preserve">Projection!C54</t>
  </si>
  <si>
    <t xml:space="preserve">Projection!D54</t>
  </si>
  <si>
    <t xml:space="preserve">Projection!E54</t>
  </si>
  <si>
    <t xml:space="preserve">Projection!F54</t>
  </si>
  <si>
    <t xml:space="preserve">Projection!G54</t>
  </si>
  <si>
    <t xml:space="preserve">Projection!H54</t>
  </si>
  <si>
    <t xml:space="preserve">Projection!I54</t>
  </si>
  <si>
    <t xml:space="preserve">Projection!J54</t>
  </si>
  <si>
    <t xml:space="preserve">Projection!K54</t>
  </si>
  <si>
    <t xml:space="preserve">Projection!L54</t>
  </si>
  <si>
    <t xml:space="preserve">Projection!M54</t>
  </si>
  <si>
    <t xml:space="preserve">Projection!N54</t>
  </si>
  <si>
    <t xml:space="preserve">Projection!O54</t>
  </si>
  <si>
    <t xml:space="preserve">Projection!P54</t>
  </si>
  <si>
    <t xml:space="preserve">Projection!Q54</t>
  </si>
  <si>
    <t xml:space="preserve">Projection!R54</t>
  </si>
  <si>
    <t xml:space="preserve">Projection!S54</t>
  </si>
  <si>
    <t xml:space="preserve">Projection!B55</t>
  </si>
  <si>
    <t xml:space="preserve">Projection!C55</t>
  </si>
  <si>
    <t xml:space="preserve">Projection!D55</t>
  </si>
  <si>
    <t xml:space="preserve">Projection!E55</t>
  </si>
  <si>
    <t xml:space="preserve">Projection!F55</t>
  </si>
  <si>
    <t xml:space="preserve">Projection!G55</t>
  </si>
  <si>
    <t xml:space="preserve">Projection!H55</t>
  </si>
  <si>
    <t xml:space="preserve">Projection!I55</t>
  </si>
  <si>
    <t xml:space="preserve">Projection!J55</t>
  </si>
  <si>
    <t xml:space="preserve">Projection!K55</t>
  </si>
  <si>
    <t xml:space="preserve">Projection!L55</t>
  </si>
  <si>
    <t xml:space="preserve">Projection!M55</t>
  </si>
  <si>
    <t xml:space="preserve">Projection!N55</t>
  </si>
  <si>
    <t xml:space="preserve">Projection!O55</t>
  </si>
  <si>
    <t xml:space="preserve">Projection!P55</t>
  </si>
  <si>
    <t xml:space="preserve">Projection!Q55</t>
  </si>
  <si>
    <t xml:space="preserve">Projection!R55</t>
  </si>
  <si>
    <t xml:space="preserve">Projection!S55</t>
  </si>
  <si>
    <t xml:space="preserve">Projection!B56</t>
  </si>
  <si>
    <t xml:space="preserve">Projection!C56</t>
  </si>
  <si>
    <t xml:space="preserve">Projection!D56</t>
  </si>
  <si>
    <t xml:space="preserve">Projection!E56</t>
  </si>
  <si>
    <t xml:space="preserve">Projection!F56</t>
  </si>
  <si>
    <t xml:space="preserve">Projection!G56</t>
  </si>
  <si>
    <t xml:space="preserve">Projection!H56</t>
  </si>
  <si>
    <t xml:space="preserve">Projection!I56</t>
  </si>
  <si>
    <t xml:space="preserve">Projection!J56</t>
  </si>
  <si>
    <t xml:space="preserve">Projection!K56</t>
  </si>
  <si>
    <t xml:space="preserve">Projection!L56</t>
  </si>
  <si>
    <t xml:space="preserve">Projection!M56</t>
  </si>
  <si>
    <t xml:space="preserve">Projection!N56</t>
  </si>
  <si>
    <t xml:space="preserve">Projection!O56</t>
  </si>
  <si>
    <t xml:space="preserve">Projection!P56</t>
  </si>
  <si>
    <t xml:space="preserve">Projection!Q56</t>
  </si>
  <si>
    <t xml:space="preserve">Projection!R56</t>
  </si>
  <si>
    <t xml:space="preserve">Projection!S56</t>
  </si>
  <si>
    <t xml:space="preserve">Projection!B57</t>
  </si>
  <si>
    <t xml:space="preserve">Projection!C57</t>
  </si>
  <si>
    <t xml:space="preserve">Projection!D57</t>
  </si>
  <si>
    <t xml:space="preserve">Projection!E57</t>
  </si>
  <si>
    <t xml:space="preserve">Projection!F57</t>
  </si>
  <si>
    <t xml:space="preserve">Projection!G57</t>
  </si>
  <si>
    <t xml:space="preserve">Projection!H57</t>
  </si>
  <si>
    <t xml:space="preserve">Projection!I57</t>
  </si>
  <si>
    <t xml:space="preserve">Projection!J57</t>
  </si>
  <si>
    <t xml:space="preserve">Projection!K57</t>
  </si>
  <si>
    <t xml:space="preserve">Projection!L57</t>
  </si>
  <si>
    <t xml:space="preserve">Projection!M57</t>
  </si>
  <si>
    <t xml:space="preserve">Projection!N57</t>
  </si>
  <si>
    <t xml:space="preserve">Projection!O57</t>
  </si>
  <si>
    <t xml:space="preserve">Projection!P57</t>
  </si>
  <si>
    <t xml:space="preserve">Projection!Q57</t>
  </si>
  <si>
    <t xml:space="preserve">Projection!R57</t>
  </si>
  <si>
    <t xml:space="preserve">Projection!S57</t>
  </si>
  <si>
    <t xml:space="preserve">Projection!B58</t>
  </si>
  <si>
    <t xml:space="preserve">Projection!C58</t>
  </si>
  <si>
    <t xml:space="preserve">Projection!D58</t>
  </si>
  <si>
    <t xml:space="preserve">Projection!E58</t>
  </si>
  <si>
    <t xml:space="preserve">Projection!F58</t>
  </si>
  <si>
    <t xml:space="preserve">Projection!G58</t>
  </si>
  <si>
    <t xml:space="preserve">Projection!H58</t>
  </si>
  <si>
    <t xml:space="preserve">Projection!I58</t>
  </si>
  <si>
    <t xml:space="preserve">Projection!J58</t>
  </si>
  <si>
    <t xml:space="preserve">Projection!K58</t>
  </si>
  <si>
    <t xml:space="preserve">Projection!L58</t>
  </si>
  <si>
    <t xml:space="preserve">Projection!M58</t>
  </si>
  <si>
    <t xml:space="preserve">Projection!N58</t>
  </si>
  <si>
    <t xml:space="preserve">Projection!O58</t>
  </si>
  <si>
    <t xml:space="preserve">Projection!P58</t>
  </si>
  <si>
    <t xml:space="preserve">Projection!Q58</t>
  </si>
  <si>
    <t xml:space="preserve">Projection!R58</t>
  </si>
  <si>
    <t xml:space="preserve">Projection!S58</t>
  </si>
  <si>
    <t xml:space="preserve">Projection!B59</t>
  </si>
  <si>
    <t xml:space="preserve">Projection!C59</t>
  </si>
  <si>
    <t xml:space="preserve">Projection!D59</t>
  </si>
  <si>
    <t xml:space="preserve">Projection!E59</t>
  </si>
  <si>
    <t xml:space="preserve">Projection!F59</t>
  </si>
  <si>
    <t xml:space="preserve">Projection!G59</t>
  </si>
  <si>
    <t xml:space="preserve">Projection!H59</t>
  </si>
  <si>
    <t xml:space="preserve">Projection!I59</t>
  </si>
  <si>
    <t xml:space="preserve">Projection!J59</t>
  </si>
  <si>
    <t xml:space="preserve">Projection!K59</t>
  </si>
  <si>
    <t xml:space="preserve">Projection!L59</t>
  </si>
  <si>
    <t xml:space="preserve">Projection!M59</t>
  </si>
  <si>
    <t xml:space="preserve">Projection!N59</t>
  </si>
  <si>
    <t xml:space="preserve">Projection!O59</t>
  </si>
  <si>
    <t xml:space="preserve">Projection!P59</t>
  </si>
  <si>
    <t xml:space="preserve">Projection!Q59</t>
  </si>
  <si>
    <t xml:space="preserve">Projection!R59</t>
  </si>
  <si>
    <t xml:space="preserve">Projection!S59</t>
  </si>
  <si>
    <t xml:space="preserve">Projection!B60</t>
  </si>
  <si>
    <t xml:space="preserve">Projection!C60</t>
  </si>
  <si>
    <t xml:space="preserve">Projection!D60</t>
  </si>
  <si>
    <t xml:space="preserve">Projection!E60</t>
  </si>
  <si>
    <t xml:space="preserve">Projection!F60</t>
  </si>
  <si>
    <t xml:space="preserve">Projection!G60</t>
  </si>
  <si>
    <t xml:space="preserve">Projection!H60</t>
  </si>
  <si>
    <t xml:space="preserve">Projection!I60</t>
  </si>
  <si>
    <t xml:space="preserve">Projection!J60</t>
  </si>
  <si>
    <t xml:space="preserve">Projection!K60</t>
  </si>
  <si>
    <t xml:space="preserve">Projection!L60</t>
  </si>
  <si>
    <t xml:space="preserve">Projection!M60</t>
  </si>
  <si>
    <t xml:space="preserve">Projection!N60</t>
  </si>
  <si>
    <t xml:space="preserve">Projection!O60</t>
  </si>
  <si>
    <t xml:space="preserve">Projection!P60</t>
  </si>
  <si>
    <t xml:space="preserve">Projection!Q60</t>
  </si>
  <si>
    <t xml:space="preserve">Projection!R60</t>
  </si>
  <si>
    <t xml:space="preserve">Projection!S60</t>
  </si>
  <si>
    <t xml:space="preserve">Projection!B61</t>
  </si>
  <si>
    <t xml:space="preserve">Projection!C61</t>
  </si>
  <si>
    <t xml:space="preserve">Projection!D61</t>
  </si>
  <si>
    <t xml:space="preserve">Projection!E61</t>
  </si>
  <si>
    <t xml:space="preserve">Projection!F61</t>
  </si>
  <si>
    <t xml:space="preserve">Projection!G61</t>
  </si>
  <si>
    <t xml:space="preserve">Projection!H61</t>
  </si>
  <si>
    <t xml:space="preserve">Projection!I61</t>
  </si>
  <si>
    <t xml:space="preserve">Projection!J61</t>
  </si>
  <si>
    <t xml:space="preserve">Projection!K61</t>
  </si>
  <si>
    <t xml:space="preserve">Projection!L61</t>
  </si>
  <si>
    <t xml:space="preserve">Projection!M61</t>
  </si>
  <si>
    <t xml:space="preserve">Projection!N61</t>
  </si>
  <si>
    <t xml:space="preserve">Projection!O61</t>
  </si>
  <si>
    <t xml:space="preserve">Projection!P61</t>
  </si>
  <si>
    <t xml:space="preserve">Projection!Q61</t>
  </si>
  <si>
    <t xml:space="preserve">Projection!R61</t>
  </si>
  <si>
    <t xml:space="preserve">Projection!S61</t>
  </si>
  <si>
    <t xml:space="preserve">Projection!B62</t>
  </si>
  <si>
    <t xml:space="preserve">Projection!C62</t>
  </si>
  <si>
    <t xml:space="preserve">Projection!D62</t>
  </si>
  <si>
    <t xml:space="preserve">Projection!E62</t>
  </si>
  <si>
    <t xml:space="preserve">Projection!F62</t>
  </si>
  <si>
    <t xml:space="preserve">Projection!G62</t>
  </si>
  <si>
    <t xml:space="preserve">Projection!H62</t>
  </si>
  <si>
    <t xml:space="preserve">Projection!I62</t>
  </si>
  <si>
    <t xml:space="preserve">Projection!J62</t>
  </si>
  <si>
    <t xml:space="preserve">Projection!K62</t>
  </si>
  <si>
    <t xml:space="preserve">Projection!L62</t>
  </si>
  <si>
    <t xml:space="preserve">Projection!M62</t>
  </si>
  <si>
    <t xml:space="preserve">Projection!N62</t>
  </si>
  <si>
    <t xml:space="preserve">Projection!O62</t>
  </si>
  <si>
    <t xml:space="preserve">Projection!P62</t>
  </si>
  <si>
    <t xml:space="preserve">Projection!Q62</t>
  </si>
  <si>
    <t xml:space="preserve">Projection!R62</t>
  </si>
  <si>
    <t xml:space="preserve">Projection!S62</t>
  </si>
  <si>
    <t xml:space="preserve">Projection!B63</t>
  </si>
  <si>
    <t xml:space="preserve">Projection!C63</t>
  </si>
  <si>
    <t xml:space="preserve">Projection!D63</t>
  </si>
  <si>
    <t xml:space="preserve">Projection!E63</t>
  </si>
  <si>
    <t xml:space="preserve">Projection!F63</t>
  </si>
  <si>
    <t xml:space="preserve">Projection!G63</t>
  </si>
  <si>
    <t xml:space="preserve">Projection!H63</t>
  </si>
  <si>
    <t xml:space="preserve">Projection!I63</t>
  </si>
  <si>
    <t xml:space="preserve">Projection!J63</t>
  </si>
  <si>
    <t xml:space="preserve">Projection!K63</t>
  </si>
  <si>
    <t xml:space="preserve">Projection!L63</t>
  </si>
  <si>
    <t xml:space="preserve">Projection!M63</t>
  </si>
  <si>
    <t xml:space="preserve">Projection!N63</t>
  </si>
  <si>
    <t xml:space="preserve">Projection!O63</t>
  </si>
  <si>
    <t xml:space="preserve">Projection!P63</t>
  </si>
  <si>
    <t xml:space="preserve">Projection!Q63</t>
  </si>
  <si>
    <t xml:space="preserve">Projection!R63</t>
  </si>
  <si>
    <t xml:space="preserve">Projection!S63</t>
  </si>
  <si>
    <t xml:space="preserve">Projection!B64</t>
  </si>
  <si>
    <t xml:space="preserve">Projection!C64</t>
  </si>
  <si>
    <t xml:space="preserve">Projection!D64</t>
  </si>
  <si>
    <t xml:space="preserve">Projection!E64</t>
  </si>
  <si>
    <t xml:space="preserve">Projection!F64</t>
  </si>
  <si>
    <t xml:space="preserve">Projection!G64</t>
  </si>
  <si>
    <t xml:space="preserve">Projection!H64</t>
  </si>
  <si>
    <t xml:space="preserve">Projection!I64</t>
  </si>
  <si>
    <t xml:space="preserve">Projection!J64</t>
  </si>
  <si>
    <t xml:space="preserve">Projection!K64</t>
  </si>
  <si>
    <t xml:space="preserve">Projection!L64</t>
  </si>
  <si>
    <t xml:space="preserve">Projection!M64</t>
  </si>
  <si>
    <t xml:space="preserve">Projection!N64</t>
  </si>
  <si>
    <t xml:space="preserve">Projection!O64</t>
  </si>
  <si>
    <t xml:space="preserve">Projection!P64</t>
  </si>
  <si>
    <t xml:space="preserve">Projection!Q64</t>
  </si>
  <si>
    <t xml:space="preserve">Projection!R64</t>
  </si>
  <si>
    <t xml:space="preserve">Projection!S64</t>
  </si>
  <si>
    <t xml:space="preserve">Projection!B65</t>
  </si>
  <si>
    <t xml:space="preserve">Projection!C65</t>
  </si>
  <si>
    <t xml:space="preserve">Projection!D65</t>
  </si>
  <si>
    <t xml:space="preserve">Projection!E65</t>
  </si>
  <si>
    <t xml:space="preserve">Projection!F65</t>
  </si>
  <si>
    <t xml:space="preserve">Projection!G65</t>
  </si>
  <si>
    <t xml:space="preserve">Projection!H65</t>
  </si>
  <si>
    <t xml:space="preserve">Projection!I65</t>
  </si>
  <si>
    <t xml:space="preserve">Projection!J65</t>
  </si>
  <si>
    <t xml:space="preserve">Projection!K65</t>
  </si>
  <si>
    <t xml:space="preserve">Projection!L65</t>
  </si>
  <si>
    <t xml:space="preserve">Projection!M65</t>
  </si>
  <si>
    <t xml:space="preserve">Projection!N65</t>
  </si>
  <si>
    <t xml:space="preserve">Projection!O65</t>
  </si>
  <si>
    <t xml:space="preserve">Projection!P65</t>
  </si>
  <si>
    <t xml:space="preserve">Projection!Q65</t>
  </si>
  <si>
    <t xml:space="preserve">Projection!R65</t>
  </si>
  <si>
    <t xml:space="preserve">Projection!S65</t>
  </si>
  <si>
    <t xml:space="preserve">Projection!B66</t>
  </si>
  <si>
    <t xml:space="preserve">Projection!C66</t>
  </si>
  <si>
    <t xml:space="preserve">Projection!D66</t>
  </si>
  <si>
    <t xml:space="preserve">Projection!E66</t>
  </si>
  <si>
    <t xml:space="preserve">Projection!F66</t>
  </si>
  <si>
    <t xml:space="preserve">Projection!G66</t>
  </si>
  <si>
    <t xml:space="preserve">Projection!H66</t>
  </si>
  <si>
    <t xml:space="preserve">Projection!I66</t>
  </si>
  <si>
    <t xml:space="preserve">Projection!J66</t>
  </si>
  <si>
    <t xml:space="preserve">Projection!K66</t>
  </si>
  <si>
    <t xml:space="preserve">Projection!L66</t>
  </si>
  <si>
    <t xml:space="preserve">Projection!M66</t>
  </si>
  <si>
    <t xml:space="preserve">Projection!N66</t>
  </si>
  <si>
    <t xml:space="preserve">Projection!O66</t>
  </si>
  <si>
    <t xml:space="preserve">Projection!P66</t>
  </si>
  <si>
    <t xml:space="preserve">Projection!Q66</t>
  </si>
  <si>
    <t xml:space="preserve">Projection!R66</t>
  </si>
  <si>
    <t xml:space="preserve">Projection!S66</t>
  </si>
  <si>
    <t xml:space="preserve">Projection!B67</t>
  </si>
  <si>
    <t xml:space="preserve">Projection!C67</t>
  </si>
  <si>
    <t xml:space="preserve">Projection!D67</t>
  </si>
  <si>
    <t xml:space="preserve">Projection!E67</t>
  </si>
  <si>
    <t xml:space="preserve">Projection!F67</t>
  </si>
  <si>
    <t xml:space="preserve">Projection!G67</t>
  </si>
  <si>
    <t xml:space="preserve">Projection!H67</t>
  </si>
  <si>
    <t xml:space="preserve">Projection!I67</t>
  </si>
  <si>
    <t xml:space="preserve">Projection!J67</t>
  </si>
  <si>
    <t xml:space="preserve">Projection!K67</t>
  </si>
  <si>
    <t xml:space="preserve">Projection!L67</t>
  </si>
  <si>
    <t xml:space="preserve">Projection!M67</t>
  </si>
  <si>
    <t xml:space="preserve">Projection!N67</t>
  </si>
  <si>
    <t xml:space="preserve">Projection!O67</t>
  </si>
  <si>
    <t xml:space="preserve">Projection!P67</t>
  </si>
  <si>
    <t xml:space="preserve">Projection!Q67</t>
  </si>
  <si>
    <t xml:space="preserve">Projection!R67</t>
  </si>
  <si>
    <t xml:space="preserve">Projection!S67</t>
  </si>
  <si>
    <t xml:space="preserve">Projection!B68</t>
  </si>
  <si>
    <t xml:space="preserve">Projection!C68</t>
  </si>
  <si>
    <t xml:space="preserve">Projection!D68</t>
  </si>
  <si>
    <t xml:space="preserve">Projection!E68</t>
  </si>
  <si>
    <t xml:space="preserve">Projection!F68</t>
  </si>
  <si>
    <t xml:space="preserve">Projection!G68</t>
  </si>
  <si>
    <t xml:space="preserve">Projection!H68</t>
  </si>
  <si>
    <t xml:space="preserve">Projection!I68</t>
  </si>
  <si>
    <t xml:space="preserve">Projection!J68</t>
  </si>
  <si>
    <t xml:space="preserve">Projection!K68</t>
  </si>
  <si>
    <t xml:space="preserve">Projection!L68</t>
  </si>
  <si>
    <t xml:space="preserve">Projection!M68</t>
  </si>
  <si>
    <t xml:space="preserve">Projection!N68</t>
  </si>
  <si>
    <t xml:space="preserve">Projection!O68</t>
  </si>
  <si>
    <t xml:space="preserve">Projection!P68</t>
  </si>
  <si>
    <t xml:space="preserve">Projection!Q68</t>
  </si>
  <si>
    <t xml:space="preserve">Projection!R68</t>
  </si>
  <si>
    <t xml:space="preserve">Projection!S68</t>
  </si>
  <si>
    <t xml:space="preserve">Projection!B69</t>
  </si>
  <si>
    <t xml:space="preserve">Projection!C69</t>
  </si>
  <si>
    <t xml:space="preserve">Projection!D69</t>
  </si>
  <si>
    <t xml:space="preserve">Projection!E69</t>
  </si>
  <si>
    <t xml:space="preserve">Projection!F69</t>
  </si>
  <si>
    <t xml:space="preserve">Projection!G69</t>
  </si>
  <si>
    <t xml:space="preserve">Projection!H69</t>
  </si>
  <si>
    <t xml:space="preserve">Projection!I69</t>
  </si>
  <si>
    <t xml:space="preserve">Projection!J69</t>
  </si>
  <si>
    <t xml:space="preserve">Projection!K69</t>
  </si>
  <si>
    <t xml:space="preserve">Projection!L69</t>
  </si>
  <si>
    <t xml:space="preserve">Projection!M69</t>
  </si>
  <si>
    <t xml:space="preserve">Projection!N69</t>
  </si>
  <si>
    <t xml:space="preserve">Projection!O69</t>
  </si>
  <si>
    <t xml:space="preserve">Projection!P69</t>
  </si>
  <si>
    <t xml:space="preserve">Projection!Q69</t>
  </si>
  <si>
    <t xml:space="preserve">Projection!R69</t>
  </si>
  <si>
    <t xml:space="preserve">Projection!S69</t>
  </si>
  <si>
    <t xml:space="preserve">Projection!B70</t>
  </si>
  <si>
    <t xml:space="preserve">Projection!C70</t>
  </si>
  <si>
    <t xml:space="preserve">Projection!D70</t>
  </si>
  <si>
    <t xml:space="preserve">Projection!E70</t>
  </si>
  <si>
    <t xml:space="preserve">Projection!F70</t>
  </si>
  <si>
    <t xml:space="preserve">Projection!G70</t>
  </si>
  <si>
    <t xml:space="preserve">Projection!H70</t>
  </si>
  <si>
    <t xml:space="preserve">Projection!I70</t>
  </si>
  <si>
    <t xml:space="preserve">Projection!J70</t>
  </si>
  <si>
    <t xml:space="preserve">Projection!K70</t>
  </si>
  <si>
    <t xml:space="preserve">Projection!L70</t>
  </si>
  <si>
    <t xml:space="preserve">Projection!M70</t>
  </si>
  <si>
    <t xml:space="preserve">Projection!N70</t>
  </si>
  <si>
    <t xml:space="preserve">Projection!O70</t>
  </si>
  <si>
    <t xml:space="preserve">Projection!P70</t>
  </si>
  <si>
    <t xml:space="preserve">Projection!Q70</t>
  </si>
  <si>
    <t xml:space="preserve">Projection!R70</t>
  </si>
  <si>
    <t xml:space="preserve">Projection!S70</t>
  </si>
  <si>
    <t xml:space="preserve">Projection!B71</t>
  </si>
  <si>
    <t xml:space="preserve">Projection!C71</t>
  </si>
  <si>
    <t xml:space="preserve">Projection!D71</t>
  </si>
  <si>
    <t xml:space="preserve">Projection!E71</t>
  </si>
  <si>
    <t xml:space="preserve">Projection!F71</t>
  </si>
  <si>
    <t xml:space="preserve">Projection!G71</t>
  </si>
  <si>
    <t xml:space="preserve">Projection!H71</t>
  </si>
  <si>
    <t xml:space="preserve">Projection!I71</t>
  </si>
  <si>
    <t xml:space="preserve">Projection!J71</t>
  </si>
  <si>
    <t xml:space="preserve">Projection!K71</t>
  </si>
  <si>
    <t xml:space="preserve">Projection!L71</t>
  </si>
  <si>
    <t xml:space="preserve">Projection!M71</t>
  </si>
  <si>
    <t xml:space="preserve">Projection!N71</t>
  </si>
  <si>
    <t xml:space="preserve">Projection!O71</t>
  </si>
  <si>
    <t xml:space="preserve">Projection!P71</t>
  </si>
  <si>
    <t xml:space="preserve">Projection!Q71</t>
  </si>
  <si>
    <t xml:space="preserve">Projection!R71</t>
  </si>
  <si>
    <t xml:space="preserve">Projection!S71</t>
  </si>
  <si>
    <t xml:space="preserve">Projection!B72</t>
  </si>
  <si>
    <t xml:space="preserve">Projection!C72</t>
  </si>
  <si>
    <t xml:space="preserve">Projection!D72</t>
  </si>
  <si>
    <t xml:space="preserve">Projection!E72</t>
  </si>
  <si>
    <t xml:space="preserve">Projection!F72</t>
  </si>
  <si>
    <t xml:space="preserve">Projection!G72</t>
  </si>
  <si>
    <t xml:space="preserve">Projection!H72</t>
  </si>
  <si>
    <t xml:space="preserve">Projection!I72</t>
  </si>
  <si>
    <t xml:space="preserve">Projection!J72</t>
  </si>
  <si>
    <t xml:space="preserve">Projection!K72</t>
  </si>
  <si>
    <t xml:space="preserve">Projection!L72</t>
  </si>
  <si>
    <t xml:space="preserve">Projection!M72</t>
  </si>
  <si>
    <t xml:space="preserve">Projection!N72</t>
  </si>
  <si>
    <t xml:space="preserve">Projection!O72</t>
  </si>
  <si>
    <t xml:space="preserve">Projection!P72</t>
  </si>
  <si>
    <t xml:space="preserve">Projection!Q72</t>
  </si>
  <si>
    <t xml:space="preserve">Projection!R72</t>
  </si>
  <si>
    <t xml:space="preserve">Projection!S72</t>
  </si>
  <si>
    <t xml:space="preserve">Projection!B73</t>
  </si>
  <si>
    <t xml:space="preserve">Projection!C73</t>
  </si>
  <si>
    <t xml:space="preserve">Projection!D73</t>
  </si>
  <si>
    <t xml:space="preserve">Projection!E73</t>
  </si>
  <si>
    <t xml:space="preserve">Projection!F73</t>
  </si>
  <si>
    <t xml:space="preserve">Projection!G73</t>
  </si>
  <si>
    <t xml:space="preserve">Projection!H73</t>
  </si>
  <si>
    <t xml:space="preserve">Projection!I73</t>
  </si>
  <si>
    <t xml:space="preserve">Projection!J73</t>
  </si>
  <si>
    <t xml:space="preserve">Projection!K73</t>
  </si>
  <si>
    <t xml:space="preserve">Projection!L73</t>
  </si>
  <si>
    <t xml:space="preserve">Projection!M73</t>
  </si>
  <si>
    <t xml:space="preserve">Projection!N73</t>
  </si>
  <si>
    <t xml:space="preserve">Projection!O73</t>
  </si>
  <si>
    <t xml:space="preserve">Projection!P73</t>
  </si>
  <si>
    <t xml:space="preserve">Projection!Q73</t>
  </si>
  <si>
    <t xml:space="preserve">Projection!R73</t>
  </si>
  <si>
    <t xml:space="preserve">Projection!S73</t>
  </si>
  <si>
    <t xml:space="preserve">Projection!B74</t>
  </si>
  <si>
    <t xml:space="preserve">Projection!C74</t>
  </si>
  <si>
    <t xml:space="preserve">Projection!D74</t>
  </si>
  <si>
    <t xml:space="preserve">Projection!E74</t>
  </si>
  <si>
    <t xml:space="preserve">Projection!F74</t>
  </si>
  <si>
    <t xml:space="preserve">Projection!G74</t>
  </si>
  <si>
    <t xml:space="preserve">Projection!H74</t>
  </si>
  <si>
    <t xml:space="preserve">Projection!I74</t>
  </si>
  <si>
    <t xml:space="preserve">Projection!J74</t>
  </si>
  <si>
    <t xml:space="preserve">Projection!K74</t>
  </si>
  <si>
    <t xml:space="preserve">Projection!L74</t>
  </si>
  <si>
    <t xml:space="preserve">Projection!M74</t>
  </si>
  <si>
    <t xml:space="preserve">Projection!N74</t>
  </si>
  <si>
    <t xml:space="preserve">Projection!O74</t>
  </si>
  <si>
    <t xml:space="preserve">Projection!P74</t>
  </si>
  <si>
    <t xml:space="preserve">Projection!Q74</t>
  </si>
  <si>
    <t xml:space="preserve">Projection!R74</t>
  </si>
  <si>
    <t xml:space="preserve">Projection!S74</t>
  </si>
  <si>
    <t xml:space="preserve">Projection!B75</t>
  </si>
  <si>
    <t xml:space="preserve">Projection!C75</t>
  </si>
  <si>
    <t xml:space="preserve">Projection!D75</t>
  </si>
  <si>
    <t xml:space="preserve">Projection!E75</t>
  </si>
  <si>
    <t xml:space="preserve">Projection!F75</t>
  </si>
  <si>
    <t xml:space="preserve">Projection!G75</t>
  </si>
  <si>
    <t xml:space="preserve">Projection!H75</t>
  </si>
  <si>
    <t xml:space="preserve">Projection!I75</t>
  </si>
  <si>
    <t xml:space="preserve">Projection!J75</t>
  </si>
  <si>
    <t xml:space="preserve">Projection!K75</t>
  </si>
  <si>
    <t xml:space="preserve">Projection!L75</t>
  </si>
  <si>
    <t xml:space="preserve">Projection!M75</t>
  </si>
  <si>
    <t xml:space="preserve">Projection!N75</t>
  </si>
  <si>
    <t xml:space="preserve">Projection!O75</t>
  </si>
  <si>
    <t xml:space="preserve">Projection!P75</t>
  </si>
  <si>
    <t xml:space="preserve">Projection!Q75</t>
  </si>
  <si>
    <t xml:space="preserve">Projection!R75</t>
  </si>
  <si>
    <t xml:space="preserve">Projection!S75</t>
  </si>
  <si>
    <t xml:space="preserve">Projection!B76</t>
  </si>
  <si>
    <t xml:space="preserve">Projection!C76</t>
  </si>
  <si>
    <t xml:space="preserve">Projection!D76</t>
  </si>
  <si>
    <t xml:space="preserve">Projection!E76</t>
  </si>
  <si>
    <t xml:space="preserve">Projection!F76</t>
  </si>
  <si>
    <t xml:space="preserve">Projection!G76</t>
  </si>
  <si>
    <t xml:space="preserve">Projection!H76</t>
  </si>
  <si>
    <t xml:space="preserve">Projection!I76</t>
  </si>
  <si>
    <t xml:space="preserve">Projection!J76</t>
  </si>
  <si>
    <t xml:space="preserve">Projection!K76</t>
  </si>
  <si>
    <t xml:space="preserve">Projection!L76</t>
  </si>
  <si>
    <t xml:space="preserve">Projection!M76</t>
  </si>
  <si>
    <t xml:space="preserve">Projection!N76</t>
  </si>
  <si>
    <t xml:space="preserve">Projection!O76</t>
  </si>
  <si>
    <t xml:space="preserve">Projection!P76</t>
  </si>
  <si>
    <t xml:space="preserve">Projection!Q76</t>
  </si>
  <si>
    <t xml:space="preserve">Projection!R76</t>
  </si>
  <si>
    <t xml:space="preserve">Projection!S76</t>
  </si>
  <si>
    <t xml:space="preserve">Projection!B77</t>
  </si>
  <si>
    <t xml:space="preserve">Projection!C77</t>
  </si>
  <si>
    <t xml:space="preserve">Projection!D77</t>
  </si>
  <si>
    <t xml:space="preserve">Projection!E77</t>
  </si>
  <si>
    <t xml:space="preserve">Projection!F77</t>
  </si>
  <si>
    <t xml:space="preserve">Projection!G77</t>
  </si>
  <si>
    <t xml:space="preserve">Projection!H77</t>
  </si>
  <si>
    <t xml:space="preserve">Projection!I77</t>
  </si>
  <si>
    <t xml:space="preserve">Projection!J77</t>
  </si>
  <si>
    <t xml:space="preserve">Projection!K77</t>
  </si>
  <si>
    <t xml:space="preserve">Projection!L77</t>
  </si>
  <si>
    <t xml:space="preserve">Projection!M77</t>
  </si>
  <si>
    <t xml:space="preserve">Projection!N77</t>
  </si>
  <si>
    <t xml:space="preserve">Projection!O77</t>
  </si>
  <si>
    <t xml:space="preserve">Projection!P77</t>
  </si>
  <si>
    <t xml:space="preserve">Projection!Q77</t>
  </si>
  <si>
    <t xml:space="preserve">Projection!R77</t>
  </si>
  <si>
    <t xml:space="preserve">Projection!S77</t>
  </si>
  <si>
    <t xml:space="preserve">Projection!B78</t>
  </si>
  <si>
    <t xml:space="preserve">Projection!C78</t>
  </si>
  <si>
    <t xml:space="preserve">Projection!D78</t>
  </si>
  <si>
    <t xml:space="preserve">Projection!E78</t>
  </si>
  <si>
    <t xml:space="preserve">Projection!F78</t>
  </si>
  <si>
    <t xml:space="preserve">Projection!G78</t>
  </si>
  <si>
    <t xml:space="preserve">Projection!H78</t>
  </si>
  <si>
    <t xml:space="preserve">Projection!I78</t>
  </si>
  <si>
    <t xml:space="preserve">Projection!J78</t>
  </si>
  <si>
    <t xml:space="preserve">Projection!K78</t>
  </si>
  <si>
    <t xml:space="preserve">Projection!L78</t>
  </si>
  <si>
    <t xml:space="preserve">Projection!M78</t>
  </si>
  <si>
    <t xml:space="preserve">Projection!N78</t>
  </si>
  <si>
    <t xml:space="preserve">Projection!O78</t>
  </si>
  <si>
    <t xml:space="preserve">Projection!P78</t>
  </si>
  <si>
    <t xml:space="preserve">Projection!Q78</t>
  </si>
  <si>
    <t xml:space="preserve">Projection!R78</t>
  </si>
  <si>
    <t xml:space="preserve">Projection!S78</t>
  </si>
  <si>
    <t xml:space="preserve">Projection!B79</t>
  </si>
  <si>
    <t xml:space="preserve">Projection!C79</t>
  </si>
  <si>
    <t xml:space="preserve">Projection!D79</t>
  </si>
  <si>
    <t xml:space="preserve">Projection!E79</t>
  </si>
  <si>
    <t xml:space="preserve">Projection!F79</t>
  </si>
  <si>
    <t xml:space="preserve">Projection!G79</t>
  </si>
  <si>
    <t xml:space="preserve">Projection!H79</t>
  </si>
  <si>
    <t xml:space="preserve">Projection!I79</t>
  </si>
  <si>
    <t xml:space="preserve">Projection!J79</t>
  </si>
  <si>
    <t xml:space="preserve">Projection!K79</t>
  </si>
  <si>
    <t xml:space="preserve">Projection!L79</t>
  </si>
  <si>
    <t xml:space="preserve">Projection!M79</t>
  </si>
  <si>
    <t xml:space="preserve">Projection!N79</t>
  </si>
  <si>
    <t xml:space="preserve">Projection!O79</t>
  </si>
  <si>
    <t xml:space="preserve">Projection!P79</t>
  </si>
  <si>
    <t xml:space="preserve">Projection!Q79</t>
  </si>
  <si>
    <t xml:space="preserve">Projection!R79</t>
  </si>
  <si>
    <t xml:space="preserve">Projection!S79</t>
  </si>
  <si>
    <t xml:space="preserve">Projection!B80</t>
  </si>
  <si>
    <t xml:space="preserve">Projection!C80</t>
  </si>
  <si>
    <t xml:space="preserve">Projection!D80</t>
  </si>
  <si>
    <t xml:space="preserve">Projection!E80</t>
  </si>
  <si>
    <t xml:space="preserve">Projection!F80</t>
  </si>
  <si>
    <t xml:space="preserve">Projection!G80</t>
  </si>
  <si>
    <t xml:space="preserve">Projection!H80</t>
  </si>
  <si>
    <t xml:space="preserve">Projection!I80</t>
  </si>
  <si>
    <t xml:space="preserve">Projection!J80</t>
  </si>
  <si>
    <t xml:space="preserve">Projection!K80</t>
  </si>
  <si>
    <t xml:space="preserve">Projection!L80</t>
  </si>
  <si>
    <t xml:space="preserve">Projection!M80</t>
  </si>
  <si>
    <t xml:space="preserve">Projection!N80</t>
  </si>
  <si>
    <t xml:space="preserve">Projection!O80</t>
  </si>
  <si>
    <t xml:space="preserve">Projection!P80</t>
  </si>
  <si>
    <t xml:space="preserve">Projection!Q80</t>
  </si>
  <si>
    <t xml:space="preserve">Projection!R80</t>
  </si>
  <si>
    <t xml:space="preserve">Projection!S80</t>
  </si>
  <si>
    <t xml:space="preserve">Projection!B81</t>
  </si>
  <si>
    <t xml:space="preserve">Projection!C81</t>
  </si>
  <si>
    <t xml:space="preserve">Projection!D81</t>
  </si>
  <si>
    <t xml:space="preserve">Projection!E81</t>
  </si>
  <si>
    <t xml:space="preserve">Projection!F81</t>
  </si>
  <si>
    <t xml:space="preserve">Projection!G81</t>
  </si>
  <si>
    <t xml:space="preserve">Projection!H81</t>
  </si>
  <si>
    <t xml:space="preserve">Projection!I81</t>
  </si>
  <si>
    <t xml:space="preserve">Projection!J81</t>
  </si>
  <si>
    <t xml:space="preserve">Projection!K81</t>
  </si>
  <si>
    <t xml:space="preserve">Projection!L81</t>
  </si>
  <si>
    <t xml:space="preserve">Projection!M81</t>
  </si>
  <si>
    <t xml:space="preserve">Projection!N81</t>
  </si>
  <si>
    <t xml:space="preserve">Projection!O81</t>
  </si>
  <si>
    <t xml:space="preserve">Projection!P81</t>
  </si>
  <si>
    <t xml:space="preserve">Projection!Q81</t>
  </si>
  <si>
    <t xml:space="preserve">Projection!R81</t>
  </si>
  <si>
    <t xml:space="preserve">Projection!S81</t>
  </si>
  <si>
    <t xml:space="preserve">Projection!B82</t>
  </si>
  <si>
    <t xml:space="preserve">Projection!C82</t>
  </si>
  <si>
    <t xml:space="preserve">Projection!D82</t>
  </si>
  <si>
    <t xml:space="preserve">Projection!E82</t>
  </si>
  <si>
    <t xml:space="preserve">Projection!F82</t>
  </si>
  <si>
    <t xml:space="preserve">Projection!G82</t>
  </si>
  <si>
    <t xml:space="preserve">Projection!H82</t>
  </si>
  <si>
    <t xml:space="preserve">Projection!I82</t>
  </si>
  <si>
    <t xml:space="preserve">Projection!J82</t>
  </si>
  <si>
    <t xml:space="preserve">Projection!K82</t>
  </si>
  <si>
    <t xml:space="preserve">Projection!L82</t>
  </si>
  <si>
    <t xml:space="preserve">Projection!M82</t>
  </si>
  <si>
    <t xml:space="preserve">Projection!N82</t>
  </si>
  <si>
    <t xml:space="preserve">Projection!O82</t>
  </si>
  <si>
    <t xml:space="preserve">Projection!P82</t>
  </si>
  <si>
    <t xml:space="preserve">Projection!Q82</t>
  </si>
  <si>
    <t xml:space="preserve">Projection!R82</t>
  </si>
  <si>
    <t xml:space="preserve">Projection!S82</t>
  </si>
  <si>
    <t xml:space="preserve">Projection!B83</t>
  </si>
  <si>
    <t xml:space="preserve">Projection!C83</t>
  </si>
  <si>
    <t xml:space="preserve">Projection!D83</t>
  </si>
  <si>
    <t xml:space="preserve">Projection!E83</t>
  </si>
  <si>
    <t xml:space="preserve">Projection!F83</t>
  </si>
  <si>
    <t xml:space="preserve">Projection!G83</t>
  </si>
  <si>
    <t xml:space="preserve">Projection!H83</t>
  </si>
  <si>
    <t xml:space="preserve">Projection!I83</t>
  </si>
  <si>
    <t xml:space="preserve">Projection!J83</t>
  </si>
  <si>
    <t xml:space="preserve">Projection!K83</t>
  </si>
  <si>
    <t xml:space="preserve">Projection!L83</t>
  </si>
  <si>
    <t xml:space="preserve">Projection!M83</t>
  </si>
  <si>
    <t xml:space="preserve">Projection!N83</t>
  </si>
  <si>
    <t xml:space="preserve">Projection!O83</t>
  </si>
  <si>
    <t xml:space="preserve">Projection!P83</t>
  </si>
  <si>
    <t xml:space="preserve">Projection!Q83</t>
  </si>
  <si>
    <t xml:space="preserve">Projection!R83</t>
  </si>
  <si>
    <t xml:space="preserve">Projection!S83</t>
  </si>
  <si>
    <t xml:space="preserve">Projection!B84</t>
  </si>
  <si>
    <t xml:space="preserve">Projection!C84</t>
  </si>
  <si>
    <t xml:space="preserve">Projection!D84</t>
  </si>
  <si>
    <t xml:space="preserve">Projection!E84</t>
  </si>
  <si>
    <t xml:space="preserve">Projection!F84</t>
  </si>
  <si>
    <t xml:space="preserve">Projection!G84</t>
  </si>
  <si>
    <t xml:space="preserve">Projection!H84</t>
  </si>
  <si>
    <t xml:space="preserve">Projection!I84</t>
  </si>
  <si>
    <t xml:space="preserve">Projection!J84</t>
  </si>
  <si>
    <t xml:space="preserve">Projection!K84</t>
  </si>
  <si>
    <t xml:space="preserve">Projection!L84</t>
  </si>
  <si>
    <t xml:space="preserve">Projection!M84</t>
  </si>
  <si>
    <t xml:space="preserve">Projection!N84</t>
  </si>
  <si>
    <t xml:space="preserve">Projection!O84</t>
  </si>
  <si>
    <t xml:space="preserve">Projection!P84</t>
  </si>
  <si>
    <t xml:space="preserve">Projection!Q84</t>
  </si>
  <si>
    <t xml:space="preserve">Projection!R84</t>
  </si>
  <si>
    <t xml:space="preserve">Projection!S84</t>
  </si>
  <si>
    <t xml:space="preserve">Projection!B85</t>
  </si>
  <si>
    <t xml:space="preserve">Projection!C85</t>
  </si>
  <si>
    <t xml:space="preserve">Projection!D85</t>
  </si>
  <si>
    <t xml:space="preserve">Projection!E85</t>
  </si>
  <si>
    <t xml:space="preserve">Projection!F85</t>
  </si>
  <si>
    <t xml:space="preserve">Projection!G85</t>
  </si>
  <si>
    <t xml:space="preserve">Projection!H85</t>
  </si>
  <si>
    <t xml:space="preserve">Projection!I85</t>
  </si>
  <si>
    <t xml:space="preserve">Projection!J85</t>
  </si>
  <si>
    <t xml:space="preserve">Projection!K85</t>
  </si>
  <si>
    <t xml:space="preserve">Projection!L85</t>
  </si>
  <si>
    <t xml:space="preserve">Projection!M85</t>
  </si>
  <si>
    <t xml:space="preserve">Projection!N85</t>
  </si>
  <si>
    <t xml:space="preserve">Projection!O85</t>
  </si>
  <si>
    <t xml:space="preserve">Projection!P85</t>
  </si>
  <si>
    <t xml:space="preserve">Projection!Q85</t>
  </si>
  <si>
    <t xml:space="preserve">Projection!R85</t>
  </si>
  <si>
    <t xml:space="preserve">Projection!S85</t>
  </si>
  <si>
    <t xml:space="preserve">Projection!B86</t>
  </si>
  <si>
    <t xml:space="preserve">Projection!C86</t>
  </si>
  <si>
    <t xml:space="preserve">Projection!D86</t>
  </si>
  <si>
    <t xml:space="preserve">Projection!E86</t>
  </si>
  <si>
    <t xml:space="preserve">Projection!F86</t>
  </si>
  <si>
    <t xml:space="preserve">Projection!G86</t>
  </si>
  <si>
    <t xml:space="preserve">Projection!H86</t>
  </si>
  <si>
    <t xml:space="preserve">Projection!I86</t>
  </si>
  <si>
    <t xml:space="preserve">Projection!J86</t>
  </si>
  <si>
    <t xml:space="preserve">Projection!K86</t>
  </si>
  <si>
    <t xml:space="preserve">Projection!L86</t>
  </si>
  <si>
    <t xml:space="preserve">Projection!M86</t>
  </si>
  <si>
    <t xml:space="preserve">Projection!N86</t>
  </si>
  <si>
    <t xml:space="preserve">Projection!O86</t>
  </si>
  <si>
    <t xml:space="preserve">Projection!P86</t>
  </si>
  <si>
    <t xml:space="preserve">Projection!Q86</t>
  </si>
  <si>
    <t xml:space="preserve">Projection!R86</t>
  </si>
  <si>
    <t xml:space="preserve">Projection!S86</t>
  </si>
  <si>
    <t xml:space="preserve">Projection!B87</t>
  </si>
  <si>
    <t xml:space="preserve">Projection!C87</t>
  </si>
  <si>
    <t xml:space="preserve">Projection!D87</t>
  </si>
  <si>
    <t xml:space="preserve">Projection!E87</t>
  </si>
  <si>
    <t xml:space="preserve">Projection!F87</t>
  </si>
  <si>
    <t xml:space="preserve">Projection!G87</t>
  </si>
  <si>
    <t xml:space="preserve">Projection!H87</t>
  </si>
  <si>
    <t xml:space="preserve">Projection!I87</t>
  </si>
  <si>
    <t xml:space="preserve">Projection!J87</t>
  </si>
  <si>
    <t xml:space="preserve">Projection!K87</t>
  </si>
  <si>
    <t xml:space="preserve">Projection!L87</t>
  </si>
  <si>
    <t xml:space="preserve">Projection!M87</t>
  </si>
  <si>
    <t xml:space="preserve">Projection!N87</t>
  </si>
  <si>
    <t xml:space="preserve">Projection!O87</t>
  </si>
  <si>
    <t xml:space="preserve">Projection!P87</t>
  </si>
  <si>
    <t xml:space="preserve">Projection!Q87</t>
  </si>
  <si>
    <t xml:space="preserve">Projection!R87</t>
  </si>
  <si>
    <t xml:space="preserve">Projection!S87</t>
  </si>
  <si>
    <t xml:space="preserve">Projection!B88</t>
  </si>
  <si>
    <t xml:space="preserve">Projection!C88</t>
  </si>
  <si>
    <t xml:space="preserve">Projection!D88</t>
  </si>
  <si>
    <t xml:space="preserve">Projection!E88</t>
  </si>
  <si>
    <t xml:space="preserve">Projection!F88</t>
  </si>
  <si>
    <t xml:space="preserve">Projection!G88</t>
  </si>
  <si>
    <t xml:space="preserve">Projection!H88</t>
  </si>
  <si>
    <t xml:space="preserve">Projection!I88</t>
  </si>
  <si>
    <t xml:space="preserve">Projection!J88</t>
  </si>
  <si>
    <t xml:space="preserve">Projection!K88</t>
  </si>
  <si>
    <t xml:space="preserve">Projection!L88</t>
  </si>
  <si>
    <t xml:space="preserve">Projection!M88</t>
  </si>
  <si>
    <t xml:space="preserve">Projection!N88</t>
  </si>
  <si>
    <t xml:space="preserve">Projection!O88</t>
  </si>
  <si>
    <t xml:space="preserve">Projection!P88</t>
  </si>
  <si>
    <t xml:space="preserve">Projection!Q88</t>
  </si>
  <si>
    <t xml:space="preserve">Projection!R88</t>
  </si>
  <si>
    <t xml:space="preserve">Projection!S88</t>
  </si>
  <si>
    <t xml:space="preserve">Projection!B89</t>
  </si>
  <si>
    <t xml:space="preserve">Projection!C89</t>
  </si>
  <si>
    <t xml:space="preserve">Projection!D89</t>
  </si>
  <si>
    <t xml:space="preserve">Projection!E89</t>
  </si>
  <si>
    <t xml:space="preserve">Projection!F89</t>
  </si>
  <si>
    <t xml:space="preserve">Projection!G89</t>
  </si>
  <si>
    <t xml:space="preserve">Projection!H89</t>
  </si>
  <si>
    <t xml:space="preserve">Projection!I89</t>
  </si>
  <si>
    <t xml:space="preserve">Projection!J89</t>
  </si>
  <si>
    <t xml:space="preserve">Projection!K89</t>
  </si>
  <si>
    <t xml:space="preserve">Projection!L89</t>
  </si>
  <si>
    <t xml:space="preserve">Projection!M89</t>
  </si>
  <si>
    <t xml:space="preserve">Projection!N89</t>
  </si>
  <si>
    <t xml:space="preserve">Projection!O89</t>
  </si>
  <si>
    <t xml:space="preserve">Projection!P89</t>
  </si>
  <si>
    <t xml:space="preserve">Projection!Q89</t>
  </si>
  <si>
    <t xml:space="preserve">Projection!R89</t>
  </si>
  <si>
    <t xml:space="preserve">Projection!S89</t>
  </si>
  <si>
    <t xml:space="preserve">Projection!B90</t>
  </si>
  <si>
    <t xml:space="preserve">Projection!C90</t>
  </si>
  <si>
    <t xml:space="preserve">Projection!D90</t>
  </si>
  <si>
    <t xml:space="preserve">Projection!E90</t>
  </si>
  <si>
    <t xml:space="preserve">Projection!F90</t>
  </si>
  <si>
    <t xml:space="preserve">Projection!G90</t>
  </si>
  <si>
    <t xml:space="preserve">Projection!H90</t>
  </si>
  <si>
    <t xml:space="preserve">Projection!I90</t>
  </si>
  <si>
    <t xml:space="preserve">Projection!J90</t>
  </si>
  <si>
    <t xml:space="preserve">Projection!K90</t>
  </si>
  <si>
    <t xml:space="preserve">Projection!L90</t>
  </si>
  <si>
    <t xml:space="preserve">Projection!M90</t>
  </si>
  <si>
    <t xml:space="preserve">Projection!N90</t>
  </si>
  <si>
    <t xml:space="preserve">Projection!O90</t>
  </si>
  <si>
    <t xml:space="preserve">Projection!P90</t>
  </si>
  <si>
    <t xml:space="preserve">Projection!Q90</t>
  </si>
  <si>
    <t xml:space="preserve">Projection!R90</t>
  </si>
  <si>
    <t xml:space="preserve">Projection!S90</t>
  </si>
  <si>
    <t xml:space="preserve">Projection!B91</t>
  </si>
  <si>
    <t xml:space="preserve">Projection!C91</t>
  </si>
  <si>
    <t xml:space="preserve">Projection!D91</t>
  </si>
  <si>
    <t xml:space="preserve">Projection!E91</t>
  </si>
  <si>
    <t xml:space="preserve">Projection!F91</t>
  </si>
  <si>
    <t xml:space="preserve">Projection!G91</t>
  </si>
  <si>
    <t xml:space="preserve">Projection!H91</t>
  </si>
  <si>
    <t xml:space="preserve">Projection!I91</t>
  </si>
  <si>
    <t xml:space="preserve">Projection!J91</t>
  </si>
  <si>
    <t xml:space="preserve">Projection!K91</t>
  </si>
  <si>
    <t xml:space="preserve">Projection!L91</t>
  </si>
  <si>
    <t xml:space="preserve">Projection!M91</t>
  </si>
  <si>
    <t xml:space="preserve">Projection!N91</t>
  </si>
  <si>
    <t xml:space="preserve">Projection!O91</t>
  </si>
  <si>
    <t xml:space="preserve">Projection!P91</t>
  </si>
  <si>
    <t xml:space="preserve">Projection!Q91</t>
  </si>
  <si>
    <t xml:space="preserve">Projection!R91</t>
  </si>
  <si>
    <t xml:space="preserve">Projection!S91</t>
  </si>
  <si>
    <t xml:space="preserve">Projection!B92</t>
  </si>
  <si>
    <t xml:space="preserve">Projection!C92</t>
  </si>
  <si>
    <t xml:space="preserve">Projection!D92</t>
  </si>
  <si>
    <t xml:space="preserve">Projection!E92</t>
  </si>
  <si>
    <t xml:space="preserve">Projection!F92</t>
  </si>
  <si>
    <t xml:space="preserve">Projection!G92</t>
  </si>
  <si>
    <t xml:space="preserve">Projection!H92</t>
  </si>
  <si>
    <t xml:space="preserve">Projection!I92</t>
  </si>
  <si>
    <t xml:space="preserve">Projection!J92</t>
  </si>
  <si>
    <t xml:space="preserve">Projection!K92</t>
  </si>
  <si>
    <t xml:space="preserve">Projection!L92</t>
  </si>
  <si>
    <t xml:space="preserve">Projection!M92</t>
  </si>
  <si>
    <t xml:space="preserve">Projection!N92</t>
  </si>
  <si>
    <t xml:space="preserve">Projection!O92</t>
  </si>
  <si>
    <t xml:space="preserve">Projection!P92</t>
  </si>
  <si>
    <t xml:space="preserve">Projection!Q92</t>
  </si>
  <si>
    <t xml:space="preserve">Projection!R92</t>
  </si>
  <si>
    <t xml:space="preserve">Projection!S92</t>
  </si>
  <si>
    <t xml:space="preserve">Projection!B93</t>
  </si>
  <si>
    <t xml:space="preserve">Projection!C93</t>
  </si>
  <si>
    <t xml:space="preserve">Projection!D93</t>
  </si>
  <si>
    <t xml:space="preserve">Projection!E93</t>
  </si>
  <si>
    <t xml:space="preserve">Projection!F93</t>
  </si>
  <si>
    <t xml:space="preserve">Projection!G93</t>
  </si>
  <si>
    <t xml:space="preserve">Projection!H93</t>
  </si>
  <si>
    <t xml:space="preserve">Projection!I93</t>
  </si>
  <si>
    <t xml:space="preserve">Projection!J93</t>
  </si>
  <si>
    <t xml:space="preserve">Projection!K93</t>
  </si>
  <si>
    <t xml:space="preserve">Projection!L93</t>
  </si>
  <si>
    <t xml:space="preserve">Projection!M93</t>
  </si>
  <si>
    <t xml:space="preserve">Projection!N93</t>
  </si>
  <si>
    <t xml:space="preserve">Projection!O93</t>
  </si>
  <si>
    <t xml:space="preserve">Projection!P93</t>
  </si>
  <si>
    <t xml:space="preserve">Projection!Q93</t>
  </si>
  <si>
    <t xml:space="preserve">Projection!R93</t>
  </si>
  <si>
    <t xml:space="preserve">Projection!S93</t>
  </si>
  <si>
    <t xml:space="preserve">Projection!B94</t>
  </si>
  <si>
    <t xml:space="preserve">Projection!C94</t>
  </si>
  <si>
    <t xml:space="preserve">Projection!D94</t>
  </si>
  <si>
    <t xml:space="preserve">Projection!E94</t>
  </si>
  <si>
    <t xml:space="preserve">Projection!F94</t>
  </si>
  <si>
    <t xml:space="preserve">Projection!G94</t>
  </si>
  <si>
    <t xml:space="preserve">Projection!H94</t>
  </si>
  <si>
    <t xml:space="preserve">Projection!I94</t>
  </si>
  <si>
    <t xml:space="preserve">Projection!J94</t>
  </si>
  <si>
    <t xml:space="preserve">Projection!K94</t>
  </si>
  <si>
    <t xml:space="preserve">Projection!L94</t>
  </si>
  <si>
    <t xml:space="preserve">Projection!M94</t>
  </si>
  <si>
    <t xml:space="preserve">Projection!N94</t>
  </si>
  <si>
    <t xml:space="preserve">Projection!O94</t>
  </si>
  <si>
    <t xml:space="preserve">Projection!P94</t>
  </si>
  <si>
    <t xml:space="preserve">Projection!Q94</t>
  </si>
  <si>
    <t xml:space="preserve">Projection!R94</t>
  </si>
  <si>
    <t xml:space="preserve">Projection!S94</t>
  </si>
  <si>
    <t xml:space="preserve">Projection!B95</t>
  </si>
  <si>
    <t xml:space="preserve">Projection!C95</t>
  </si>
  <si>
    <t xml:space="preserve">Projection!D95</t>
  </si>
  <si>
    <t xml:space="preserve">Projection!E95</t>
  </si>
  <si>
    <t xml:space="preserve">Projection!F95</t>
  </si>
  <si>
    <t xml:space="preserve">Projection!G95</t>
  </si>
  <si>
    <t xml:space="preserve">Projection!H95</t>
  </si>
  <si>
    <t xml:space="preserve">Projection!I95</t>
  </si>
  <si>
    <t xml:space="preserve">Projection!J95</t>
  </si>
  <si>
    <t xml:space="preserve">Projection!K95</t>
  </si>
  <si>
    <t xml:space="preserve">Projection!L95</t>
  </si>
  <si>
    <t xml:space="preserve">Projection!M95</t>
  </si>
  <si>
    <t xml:space="preserve">Projection!N95</t>
  </si>
  <si>
    <t xml:space="preserve">Projection!O95</t>
  </si>
  <si>
    <t xml:space="preserve">Projection!P95</t>
  </si>
  <si>
    <t xml:space="preserve">Projection!Q95</t>
  </si>
  <si>
    <t xml:space="preserve">Projection!R95</t>
  </si>
  <si>
    <t xml:space="preserve">Projection!S95</t>
  </si>
  <si>
    <t xml:space="preserve">Projection!B96</t>
  </si>
  <si>
    <t xml:space="preserve">Projection!C96</t>
  </si>
  <si>
    <t xml:space="preserve">Projection!D96</t>
  </si>
  <si>
    <t xml:space="preserve">Projection!E96</t>
  </si>
  <si>
    <t xml:space="preserve">Projection!F96</t>
  </si>
  <si>
    <t xml:space="preserve">Projection!G96</t>
  </si>
  <si>
    <t xml:space="preserve">Projection!H96</t>
  </si>
  <si>
    <t xml:space="preserve">Projection!I96</t>
  </si>
  <si>
    <t xml:space="preserve">Projection!J96</t>
  </si>
  <si>
    <t xml:space="preserve">Projection!K96</t>
  </si>
  <si>
    <t xml:space="preserve">Projection!L96</t>
  </si>
  <si>
    <t xml:space="preserve">Projection!M96</t>
  </si>
  <si>
    <t xml:space="preserve">Projection!N96</t>
  </si>
  <si>
    <t xml:space="preserve">Projection!O96</t>
  </si>
  <si>
    <t xml:space="preserve">Projection!P96</t>
  </si>
  <si>
    <t xml:space="preserve">Projection!Q96</t>
  </si>
  <si>
    <t xml:space="preserve">Projection!R96</t>
  </si>
  <si>
    <t xml:space="preserve">Projection!S96</t>
  </si>
  <si>
    <t xml:space="preserve">Projection!B97</t>
  </si>
  <si>
    <t xml:space="preserve">Projection!C97</t>
  </si>
  <si>
    <t xml:space="preserve">Projection!D97</t>
  </si>
  <si>
    <t xml:space="preserve">Projection!E97</t>
  </si>
  <si>
    <t xml:space="preserve">Projection!F97</t>
  </si>
  <si>
    <t xml:space="preserve">Projection!G97</t>
  </si>
  <si>
    <t xml:space="preserve">Projection!H97</t>
  </si>
  <si>
    <t xml:space="preserve">Projection!I97</t>
  </si>
  <si>
    <t xml:space="preserve">Projection!J97</t>
  </si>
  <si>
    <t xml:space="preserve">Projection!K97</t>
  </si>
  <si>
    <t xml:space="preserve">Projection!L97</t>
  </si>
  <si>
    <t xml:space="preserve">Projection!M97</t>
  </si>
  <si>
    <t xml:space="preserve">Projection!N97</t>
  </si>
  <si>
    <t xml:space="preserve">Projection!O97</t>
  </si>
  <si>
    <t xml:space="preserve">Projection!P97</t>
  </si>
  <si>
    <t xml:space="preserve">Projection!Q97</t>
  </si>
  <si>
    <t xml:space="preserve">Projection!R97</t>
  </si>
  <si>
    <t xml:space="preserve">Projection!S97</t>
  </si>
  <si>
    <t xml:space="preserve">Projection!B98</t>
  </si>
  <si>
    <t xml:space="preserve">Projection!C98</t>
  </si>
  <si>
    <t xml:space="preserve">Projection!D98</t>
  </si>
  <si>
    <t xml:space="preserve">Projection!E98</t>
  </si>
  <si>
    <t xml:space="preserve">Projection!F98</t>
  </si>
  <si>
    <t xml:space="preserve">Projection!G98</t>
  </si>
  <si>
    <t xml:space="preserve">Projection!H98</t>
  </si>
  <si>
    <t xml:space="preserve">Projection!I98</t>
  </si>
  <si>
    <t xml:space="preserve">Projection!J98</t>
  </si>
  <si>
    <t xml:space="preserve">Projection!K98</t>
  </si>
  <si>
    <t xml:space="preserve">Projection!L98</t>
  </si>
  <si>
    <t xml:space="preserve">Projection!M98</t>
  </si>
  <si>
    <t xml:space="preserve">Projection!N98</t>
  </si>
  <si>
    <t xml:space="preserve">Projection!O98</t>
  </si>
  <si>
    <t xml:space="preserve">Projection!P98</t>
  </si>
  <si>
    <t xml:space="preserve">Projection!Q98</t>
  </si>
  <si>
    <t xml:space="preserve">Projection!R98</t>
  </si>
  <si>
    <t xml:space="preserve">Projection!S98</t>
  </si>
  <si>
    <t xml:space="preserve">Projection!B99</t>
  </si>
  <si>
    <t xml:space="preserve">Projection!C99</t>
  </si>
  <si>
    <t xml:space="preserve">Projection!D99</t>
  </si>
  <si>
    <t xml:space="preserve">Projection!E99</t>
  </si>
  <si>
    <t xml:space="preserve">Projection!F99</t>
  </si>
  <si>
    <t xml:space="preserve">Projection!G99</t>
  </si>
  <si>
    <t xml:space="preserve">Projection!H99</t>
  </si>
  <si>
    <t xml:space="preserve">Projection!I99</t>
  </si>
  <si>
    <t xml:space="preserve">Projection!J99</t>
  </si>
  <si>
    <t xml:space="preserve">Projection!K99</t>
  </si>
  <si>
    <t xml:space="preserve">Projection!L99</t>
  </si>
  <si>
    <t xml:space="preserve">Projection!M99</t>
  </si>
  <si>
    <t xml:space="preserve">Projection!N99</t>
  </si>
  <si>
    <t xml:space="preserve">Projection!O99</t>
  </si>
  <si>
    <t xml:space="preserve">Projection!P99</t>
  </si>
  <si>
    <t xml:space="preserve">Projection!Q99</t>
  </si>
  <si>
    <t xml:space="preserve">Projection!R99</t>
  </si>
  <si>
    <t xml:space="preserve">Projection!S99</t>
  </si>
  <si>
    <t xml:space="preserve">Projection!B100</t>
  </si>
  <si>
    <t xml:space="preserve">Projection!C100</t>
  </si>
  <si>
    <t xml:space="preserve">Projection!D100</t>
  </si>
  <si>
    <t xml:space="preserve">Projection!E100</t>
  </si>
  <si>
    <t xml:space="preserve">Projection!F100</t>
  </si>
  <si>
    <t xml:space="preserve">Projection!G100</t>
  </si>
  <si>
    <t xml:space="preserve">Projection!H100</t>
  </si>
  <si>
    <t xml:space="preserve">Projection!I100</t>
  </si>
  <si>
    <t xml:space="preserve">Projection!J100</t>
  </si>
  <si>
    <t xml:space="preserve">Projection!K100</t>
  </si>
  <si>
    <t xml:space="preserve">Projection!L100</t>
  </si>
  <si>
    <t xml:space="preserve">Projection!M100</t>
  </si>
  <si>
    <t xml:space="preserve">Projection!N100</t>
  </si>
  <si>
    <t xml:space="preserve">Projection!O100</t>
  </si>
  <si>
    <t xml:space="preserve">Projection!P100</t>
  </si>
  <si>
    <t xml:space="preserve">Projection!Q100</t>
  </si>
  <si>
    <t xml:space="preserve">Projection!R100</t>
  </si>
  <si>
    <t xml:space="preserve">Projection!S100</t>
  </si>
  <si>
    <t xml:space="preserve">Projection!B101</t>
  </si>
  <si>
    <t xml:space="preserve">Projection!C101</t>
  </si>
  <si>
    <t xml:space="preserve">Projection!D101</t>
  </si>
  <si>
    <t xml:space="preserve">Projection!E101</t>
  </si>
  <si>
    <t xml:space="preserve">Projection!F101</t>
  </si>
  <si>
    <t xml:space="preserve">Projection!G101</t>
  </si>
  <si>
    <t xml:space="preserve">Projection!H101</t>
  </si>
  <si>
    <t xml:space="preserve">Projection!I101</t>
  </si>
  <si>
    <t xml:space="preserve">Projection!J101</t>
  </si>
  <si>
    <t xml:space="preserve">Projection!K101</t>
  </si>
  <si>
    <t xml:space="preserve">Projection!L101</t>
  </si>
  <si>
    <t xml:space="preserve">Projection!M101</t>
  </si>
  <si>
    <t xml:space="preserve">Projection!N101</t>
  </si>
  <si>
    <t xml:space="preserve">Projection!O101</t>
  </si>
  <si>
    <t xml:space="preserve">Projection!P101</t>
  </si>
  <si>
    <t xml:space="preserve">Projection!Q101</t>
  </si>
  <si>
    <t xml:space="preserve">Projection!R101</t>
  </si>
  <si>
    <t xml:space="preserve">Projection!S101</t>
  </si>
  <si>
    <t xml:space="preserve">Projection!B102</t>
  </si>
  <si>
    <t xml:space="preserve">Projection!C102</t>
  </si>
  <si>
    <t xml:space="preserve">Projection!D102</t>
  </si>
  <si>
    <t xml:space="preserve">Projection!E102</t>
  </si>
  <si>
    <t xml:space="preserve">Projection!F102</t>
  </si>
  <si>
    <t xml:space="preserve">Projection!G102</t>
  </si>
  <si>
    <t xml:space="preserve">Projection!H102</t>
  </si>
  <si>
    <t xml:space="preserve">Projection!I102</t>
  </si>
  <si>
    <t xml:space="preserve">Projection!J102</t>
  </si>
  <si>
    <t xml:space="preserve">Projection!K102</t>
  </si>
  <si>
    <t xml:space="preserve">Projection!L102</t>
  </si>
  <si>
    <t xml:space="preserve">Projection!M102</t>
  </si>
  <si>
    <t xml:space="preserve">Projection!N102</t>
  </si>
  <si>
    <t xml:space="preserve">Projection!O102</t>
  </si>
  <si>
    <t xml:space="preserve">Projection!P102</t>
  </si>
  <si>
    <t xml:space="preserve">Projection!Q102</t>
  </si>
  <si>
    <t xml:space="preserve">Projection!R102</t>
  </si>
  <si>
    <t xml:space="preserve">Projection!S102</t>
  </si>
  <si>
    <t xml:space="preserve">Projection!B103</t>
  </si>
  <si>
    <t xml:space="preserve">Projection!C103</t>
  </si>
  <si>
    <t xml:space="preserve">Projection!D103</t>
  </si>
  <si>
    <t xml:space="preserve">Projection!E103</t>
  </si>
  <si>
    <t xml:space="preserve">Projection!F103</t>
  </si>
  <si>
    <t xml:space="preserve">Projection!G103</t>
  </si>
  <si>
    <t xml:space="preserve">Projection!H103</t>
  </si>
  <si>
    <t xml:space="preserve">Projection!I103</t>
  </si>
  <si>
    <t xml:space="preserve">Projection!J103</t>
  </si>
  <si>
    <t xml:space="preserve">Projection!K103</t>
  </si>
  <si>
    <t xml:space="preserve">Projection!L103</t>
  </si>
  <si>
    <t xml:space="preserve">Projection!M103</t>
  </si>
  <si>
    <t xml:space="preserve">Projection!N103</t>
  </si>
  <si>
    <t xml:space="preserve">Projection!O103</t>
  </si>
  <si>
    <t xml:space="preserve">Projection!P103</t>
  </si>
  <si>
    <t xml:space="preserve">Projection!Q103</t>
  </si>
  <si>
    <t xml:space="preserve">Projection!R103</t>
  </si>
  <si>
    <t xml:space="preserve">Projection!S103</t>
  </si>
  <si>
    <t xml:space="preserve">Projection!B104</t>
  </si>
  <si>
    <t xml:space="preserve">Projection!C104</t>
  </si>
  <si>
    <t xml:space="preserve">Projection!D104</t>
  </si>
  <si>
    <t xml:space="preserve">Projection!E104</t>
  </si>
  <si>
    <t xml:space="preserve">Projection!F104</t>
  </si>
  <si>
    <t xml:space="preserve">Projection!G104</t>
  </si>
  <si>
    <t xml:space="preserve">Projection!H104</t>
  </si>
  <si>
    <t xml:space="preserve">Projection!I104</t>
  </si>
  <si>
    <t xml:space="preserve">Projection!J104</t>
  </si>
  <si>
    <t xml:space="preserve">Projection!K104</t>
  </si>
  <si>
    <t xml:space="preserve">Projection!L104</t>
  </si>
  <si>
    <t xml:space="preserve">Projection!M104</t>
  </si>
  <si>
    <t xml:space="preserve">Projection!N104</t>
  </si>
  <si>
    <t xml:space="preserve">Projection!O104</t>
  </si>
  <si>
    <t xml:space="preserve">Projection!P104</t>
  </si>
  <si>
    <t xml:space="preserve">Projection!Q104</t>
  </si>
  <si>
    <t xml:space="preserve">Projection!R104</t>
  </si>
  <si>
    <t xml:space="preserve">Projection!S104</t>
  </si>
  <si>
    <t xml:space="preserve">Projection!B105</t>
  </si>
  <si>
    <t xml:space="preserve">Projection!C105</t>
  </si>
  <si>
    <t xml:space="preserve">Projection!D105</t>
  </si>
  <si>
    <t xml:space="preserve">Projection!E105</t>
  </si>
  <si>
    <t xml:space="preserve">Projection!F105</t>
  </si>
  <si>
    <t xml:space="preserve">Projection!G105</t>
  </si>
  <si>
    <t xml:space="preserve">Projection!H105</t>
  </si>
  <si>
    <t xml:space="preserve">Projection!I105</t>
  </si>
  <si>
    <t xml:space="preserve">Projection!J105</t>
  </si>
  <si>
    <t xml:space="preserve">Projection!K105</t>
  </si>
  <si>
    <t xml:space="preserve">Projection!L105</t>
  </si>
  <si>
    <t xml:space="preserve">Projection!M105</t>
  </si>
  <si>
    <t xml:space="preserve">Projection!N105</t>
  </si>
  <si>
    <t xml:space="preserve">Projection!O105</t>
  </si>
  <si>
    <t xml:space="preserve">Projection!P105</t>
  </si>
  <si>
    <t xml:space="preserve">Projection!Q105</t>
  </si>
  <si>
    <t xml:space="preserve">Projection!R105</t>
  </si>
  <si>
    <t xml:space="preserve">Projection!S105</t>
  </si>
  <si>
    <t xml:space="preserve">Projection!B106</t>
  </si>
  <si>
    <t xml:space="preserve">Projection!C106</t>
  </si>
  <si>
    <t xml:space="preserve">Projection!D106</t>
  </si>
  <si>
    <t xml:space="preserve">Projection!E106</t>
  </si>
  <si>
    <t xml:space="preserve">Projection!F106</t>
  </si>
  <si>
    <t xml:space="preserve">Projection!G106</t>
  </si>
  <si>
    <t xml:space="preserve">Projection!H106</t>
  </si>
  <si>
    <t xml:space="preserve">Projection!I106</t>
  </si>
  <si>
    <t xml:space="preserve">Projection!J106</t>
  </si>
  <si>
    <t xml:space="preserve">Projection!K106</t>
  </si>
  <si>
    <t xml:space="preserve">Projection!L106</t>
  </si>
  <si>
    <t xml:space="preserve">Projection!M106</t>
  </si>
  <si>
    <t xml:space="preserve">Projection!N106</t>
  </si>
  <si>
    <t xml:space="preserve">Projection!O106</t>
  </si>
  <si>
    <t xml:space="preserve">Projection!P106</t>
  </si>
  <si>
    <t xml:space="preserve">Projection!Q106</t>
  </si>
  <si>
    <t xml:space="preserve">Projection!R106</t>
  </si>
  <si>
    <t xml:space="preserve">Projection!S106</t>
  </si>
  <si>
    <t xml:space="preserve">Projection!B107</t>
  </si>
  <si>
    <t xml:space="preserve">Projection!C107</t>
  </si>
  <si>
    <t xml:space="preserve">Projection!D107</t>
  </si>
  <si>
    <t xml:space="preserve">Projection!E107</t>
  </si>
  <si>
    <t xml:space="preserve">Projection!F107</t>
  </si>
  <si>
    <t xml:space="preserve">Projection!G107</t>
  </si>
  <si>
    <t xml:space="preserve">Projection!H107</t>
  </si>
  <si>
    <t xml:space="preserve">Projection!I107</t>
  </si>
  <si>
    <t xml:space="preserve">Projection!J107</t>
  </si>
  <si>
    <t xml:space="preserve">Projection!K107</t>
  </si>
  <si>
    <t xml:space="preserve">Projection!L107</t>
  </si>
  <si>
    <t xml:space="preserve">Projection!M107</t>
  </si>
  <si>
    <t xml:space="preserve">Projection!N107</t>
  </si>
  <si>
    <t xml:space="preserve">Projection!O107</t>
  </si>
  <si>
    <t xml:space="preserve">Projection!P107</t>
  </si>
  <si>
    <t xml:space="preserve">Projection!Q107</t>
  </si>
  <si>
    <t xml:space="preserve">Projection!R107</t>
  </si>
  <si>
    <t xml:space="preserve">Projection!S107</t>
  </si>
  <si>
    <t xml:space="preserve">Projection!B108</t>
  </si>
  <si>
    <t xml:space="preserve">Projection!C108</t>
  </si>
  <si>
    <t xml:space="preserve">Projection!D108</t>
  </si>
  <si>
    <t xml:space="preserve">Projection!E108</t>
  </si>
  <si>
    <t xml:space="preserve">Projection!F108</t>
  </si>
  <si>
    <t xml:space="preserve">Projection!G108</t>
  </si>
  <si>
    <t xml:space="preserve">Projection!H108</t>
  </si>
  <si>
    <t xml:space="preserve">Projection!I108</t>
  </si>
  <si>
    <t xml:space="preserve">Projection!J108</t>
  </si>
  <si>
    <t xml:space="preserve">Projection!K108</t>
  </si>
  <si>
    <t xml:space="preserve">Projection!L108</t>
  </si>
  <si>
    <t xml:space="preserve">Projection!M108</t>
  </si>
  <si>
    <t xml:space="preserve">Projection!N108</t>
  </si>
  <si>
    <t xml:space="preserve">Projection!O108</t>
  </si>
  <si>
    <t xml:space="preserve">Projection!P108</t>
  </si>
  <si>
    <t xml:space="preserve">Projection!Q108</t>
  </si>
  <si>
    <t xml:space="preserve">Projection!R108</t>
  </si>
  <si>
    <t xml:space="preserve">Projection!S108</t>
  </si>
  <si>
    <t xml:space="preserve">Projection!B109</t>
  </si>
  <si>
    <t xml:space="preserve">Projection!C109</t>
  </si>
  <si>
    <t xml:space="preserve">Projection!D109</t>
  </si>
  <si>
    <t xml:space="preserve">Projection!E109</t>
  </si>
  <si>
    <t xml:space="preserve">Projection!F109</t>
  </si>
  <si>
    <t xml:space="preserve">Projection!G109</t>
  </si>
  <si>
    <t xml:space="preserve">Projection!H109</t>
  </si>
  <si>
    <t xml:space="preserve">Projection!I109</t>
  </si>
  <si>
    <t xml:space="preserve">Projection!J109</t>
  </si>
  <si>
    <t xml:space="preserve">Projection!K109</t>
  </si>
  <si>
    <t xml:space="preserve">Projection!L109</t>
  </si>
  <si>
    <t xml:space="preserve">Projection!M109</t>
  </si>
  <si>
    <t xml:space="preserve">Projection!N109</t>
  </si>
  <si>
    <t xml:space="preserve">Projection!O109</t>
  </si>
  <si>
    <t xml:space="preserve">Projection!P109</t>
  </si>
  <si>
    <t xml:space="preserve">Projection!Q109</t>
  </si>
  <si>
    <t xml:space="preserve">Projection!R109</t>
  </si>
  <si>
    <t xml:space="preserve">Projection!S109</t>
  </si>
  <si>
    <t xml:space="preserve">Projection!B110</t>
  </si>
  <si>
    <t xml:space="preserve">Projection!C110</t>
  </si>
  <si>
    <t xml:space="preserve">Projection!D110</t>
  </si>
  <si>
    <t xml:space="preserve">Projection!E110</t>
  </si>
  <si>
    <t xml:space="preserve">Projection!F110</t>
  </si>
  <si>
    <t xml:space="preserve">Projection!G110</t>
  </si>
  <si>
    <t xml:space="preserve">Projection!H110</t>
  </si>
  <si>
    <t xml:space="preserve">Projection!I110</t>
  </si>
  <si>
    <t xml:space="preserve">Projection!J110</t>
  </si>
  <si>
    <t xml:space="preserve">Projection!K110</t>
  </si>
  <si>
    <t xml:space="preserve">Projection!L110</t>
  </si>
  <si>
    <t xml:space="preserve">Projection!M110</t>
  </si>
  <si>
    <t xml:space="preserve">Projection!N110</t>
  </si>
  <si>
    <t xml:space="preserve">Projection!O110</t>
  </si>
  <si>
    <t xml:space="preserve">Projection!P110</t>
  </si>
  <si>
    <t xml:space="preserve">Projection!Q110</t>
  </si>
  <si>
    <t xml:space="preserve">Projection!R110</t>
  </si>
  <si>
    <t xml:space="preserve">Projection!S110</t>
  </si>
  <si>
    <t xml:space="preserve">Projection!B111</t>
  </si>
  <si>
    <t xml:space="preserve">Projection!C111</t>
  </si>
  <si>
    <t xml:space="preserve">Projection!D111</t>
  </si>
  <si>
    <t xml:space="preserve">Projection!E111</t>
  </si>
  <si>
    <t xml:space="preserve">Projection!F111</t>
  </si>
  <si>
    <t xml:space="preserve">Projection!G111</t>
  </si>
  <si>
    <t xml:space="preserve">Projection!H111</t>
  </si>
  <si>
    <t xml:space="preserve">Projection!I111</t>
  </si>
  <si>
    <t xml:space="preserve">Projection!J111</t>
  </si>
  <si>
    <t xml:space="preserve">Projection!K111</t>
  </si>
  <si>
    <t xml:space="preserve">Projection!L111</t>
  </si>
  <si>
    <t xml:space="preserve">Projection!M111</t>
  </si>
  <si>
    <t xml:space="preserve">Projection!N111</t>
  </si>
  <si>
    <t xml:space="preserve">Projection!O111</t>
  </si>
  <si>
    <t xml:space="preserve">Projection!P111</t>
  </si>
  <si>
    <t xml:space="preserve">Projection!Q111</t>
  </si>
  <si>
    <t xml:space="preserve">Projection!R111</t>
  </si>
  <si>
    <t xml:space="preserve">Projection!S111</t>
  </si>
  <si>
    <t xml:space="preserve">Projection!B112</t>
  </si>
  <si>
    <t xml:space="preserve">Projection!C112</t>
  </si>
  <si>
    <t xml:space="preserve">Projection!D112</t>
  </si>
  <si>
    <t xml:space="preserve">Projection!E112</t>
  </si>
  <si>
    <t xml:space="preserve">Projection!F112</t>
  </si>
  <si>
    <t xml:space="preserve">Projection!G112</t>
  </si>
  <si>
    <t xml:space="preserve">Projection!H112</t>
  </si>
  <si>
    <t xml:space="preserve">Projection!I112</t>
  </si>
  <si>
    <t xml:space="preserve">Projection!J112</t>
  </si>
  <si>
    <t xml:space="preserve">Projection!K112</t>
  </si>
  <si>
    <t xml:space="preserve">Projection!L112</t>
  </si>
  <si>
    <t xml:space="preserve">Projection!M112</t>
  </si>
  <si>
    <t xml:space="preserve">Projection!N112</t>
  </si>
  <si>
    <t xml:space="preserve">Projection!O112</t>
  </si>
  <si>
    <t xml:space="preserve">Projection!P112</t>
  </si>
  <si>
    <t xml:space="preserve">Projection!Q112</t>
  </si>
  <si>
    <t xml:space="preserve">Projection!R112</t>
  </si>
  <si>
    <t xml:space="preserve">Projection!S112</t>
  </si>
  <si>
    <t xml:space="preserve">Projection!B113</t>
  </si>
  <si>
    <t xml:space="preserve">Projection!C113</t>
  </si>
  <si>
    <t xml:space="preserve">Projection!D113</t>
  </si>
  <si>
    <t xml:space="preserve">Projection!E113</t>
  </si>
  <si>
    <t xml:space="preserve">Projection!F113</t>
  </si>
  <si>
    <t xml:space="preserve">Projection!G113</t>
  </si>
  <si>
    <t xml:space="preserve">Projection!H113</t>
  </si>
  <si>
    <t xml:space="preserve">Projection!I113</t>
  </si>
  <si>
    <t xml:space="preserve">Projection!J113</t>
  </si>
  <si>
    <t xml:space="preserve">Projection!K113</t>
  </si>
  <si>
    <t xml:space="preserve">Projection!L113</t>
  </si>
  <si>
    <t xml:space="preserve">Projection!M113</t>
  </si>
  <si>
    <t xml:space="preserve">Projection!N113</t>
  </si>
  <si>
    <t xml:space="preserve">Projection!O113</t>
  </si>
  <si>
    <t xml:space="preserve">Projection!P113</t>
  </si>
  <si>
    <t xml:space="preserve">Projection!Q113</t>
  </si>
  <si>
    <t xml:space="preserve">Projection!R113</t>
  </si>
  <si>
    <t xml:space="preserve">Projection!S113</t>
  </si>
  <si>
    <t xml:space="preserve">Projection!B114</t>
  </si>
  <si>
    <t xml:space="preserve">Projection!C114</t>
  </si>
  <si>
    <t xml:space="preserve">Projection!D114</t>
  </si>
  <si>
    <t xml:space="preserve">Projection!E114</t>
  </si>
  <si>
    <t xml:space="preserve">Projection!F114</t>
  </si>
  <si>
    <t xml:space="preserve">Projection!G114</t>
  </si>
  <si>
    <t xml:space="preserve">Projection!H114</t>
  </si>
  <si>
    <t xml:space="preserve">Projection!I114</t>
  </si>
  <si>
    <t xml:space="preserve">Projection!J114</t>
  </si>
  <si>
    <t xml:space="preserve">Projection!K114</t>
  </si>
  <si>
    <t xml:space="preserve">Projection!L114</t>
  </si>
  <si>
    <t xml:space="preserve">Projection!M114</t>
  </si>
  <si>
    <t xml:space="preserve">Projection!N114</t>
  </si>
  <si>
    <t xml:space="preserve">Projection!O114</t>
  </si>
  <si>
    <t xml:space="preserve">Projection!P114</t>
  </si>
  <si>
    <t xml:space="preserve">Projection!Q114</t>
  </si>
  <si>
    <t xml:space="preserve">Projection!R114</t>
  </si>
  <si>
    <t xml:space="preserve">Projection!S114</t>
  </si>
  <si>
    <t xml:space="preserve">Projection!B115</t>
  </si>
  <si>
    <t xml:space="preserve">Projection!C115</t>
  </si>
  <si>
    <t xml:space="preserve">Projection!D115</t>
  </si>
  <si>
    <t xml:space="preserve">Projection!E115</t>
  </si>
  <si>
    <t xml:space="preserve">Projection!F115</t>
  </si>
  <si>
    <t xml:space="preserve">Projection!G115</t>
  </si>
  <si>
    <t xml:space="preserve">Projection!H115</t>
  </si>
  <si>
    <t xml:space="preserve">Projection!I115</t>
  </si>
  <si>
    <t xml:space="preserve">Projection!J115</t>
  </si>
  <si>
    <t xml:space="preserve">Projection!K115</t>
  </si>
  <si>
    <t xml:space="preserve">Projection!L115</t>
  </si>
  <si>
    <t xml:space="preserve">Projection!M115</t>
  </si>
  <si>
    <t xml:space="preserve">Projection!N115</t>
  </si>
  <si>
    <t xml:space="preserve">Projection!O115</t>
  </si>
  <si>
    <t xml:space="preserve">Projection!P115</t>
  </si>
  <si>
    <t xml:space="preserve">Projection!Q115</t>
  </si>
  <si>
    <t xml:space="preserve">Projection!R115</t>
  </si>
  <si>
    <t xml:space="preserve">Projection!S115</t>
  </si>
  <si>
    <t xml:space="preserve">Projection!B116</t>
  </si>
  <si>
    <t xml:space="preserve">Projection!C116</t>
  </si>
  <si>
    <t xml:space="preserve">Projection!D116</t>
  </si>
  <si>
    <t xml:space="preserve">Projection!E116</t>
  </si>
  <si>
    <t xml:space="preserve">Projection!F116</t>
  </si>
  <si>
    <t xml:space="preserve">Projection!G116</t>
  </si>
  <si>
    <t xml:space="preserve">Projection!H116</t>
  </si>
  <si>
    <t xml:space="preserve">Projection!I116</t>
  </si>
  <si>
    <t xml:space="preserve">Projection!J116</t>
  </si>
  <si>
    <t xml:space="preserve">Projection!K116</t>
  </si>
  <si>
    <t xml:space="preserve">Projection!L116</t>
  </si>
  <si>
    <t xml:space="preserve">Projection!M116</t>
  </si>
  <si>
    <t xml:space="preserve">Projection!N116</t>
  </si>
  <si>
    <t xml:space="preserve">Projection!O116</t>
  </si>
  <si>
    <t xml:space="preserve">Projection!P116</t>
  </si>
  <si>
    <t xml:space="preserve">Projection!Q116</t>
  </si>
  <si>
    <t xml:space="preserve">Projection!R116</t>
  </si>
  <si>
    <t xml:space="preserve">Projection!S116</t>
  </si>
  <si>
    <t xml:space="preserve">Projection!B117</t>
  </si>
  <si>
    <t xml:space="preserve">Projection!C117</t>
  </si>
  <si>
    <t xml:space="preserve">Projection!D117</t>
  </si>
  <si>
    <t xml:space="preserve">Projection!E117</t>
  </si>
  <si>
    <t xml:space="preserve">Projection!F117</t>
  </si>
  <si>
    <t xml:space="preserve">Projection!G117</t>
  </si>
  <si>
    <t xml:space="preserve">Projection!H117</t>
  </si>
  <si>
    <t xml:space="preserve">Projection!I117</t>
  </si>
  <si>
    <t xml:space="preserve">Projection!J117</t>
  </si>
  <si>
    <t xml:space="preserve">Projection!K117</t>
  </si>
  <si>
    <t xml:space="preserve">Projection!L117</t>
  </si>
  <si>
    <t xml:space="preserve">Projection!M117</t>
  </si>
  <si>
    <t xml:space="preserve">Projection!N117</t>
  </si>
  <si>
    <t xml:space="preserve">Projection!O117</t>
  </si>
  <si>
    <t xml:space="preserve">Projection!P117</t>
  </si>
  <si>
    <t xml:space="preserve">Projection!Q117</t>
  </si>
  <si>
    <t xml:space="preserve">Projection!R117</t>
  </si>
  <si>
    <t xml:space="preserve">Projection!S117</t>
  </si>
  <si>
    <t xml:space="preserve">Projection!B118</t>
  </si>
  <si>
    <t xml:space="preserve">Projection!C118</t>
  </si>
  <si>
    <t xml:space="preserve">Projection!D118</t>
  </si>
  <si>
    <t xml:space="preserve">Projection!E118</t>
  </si>
  <si>
    <t xml:space="preserve">Projection!F118</t>
  </si>
  <si>
    <t xml:space="preserve">Projection!G118</t>
  </si>
  <si>
    <t xml:space="preserve">Projection!H118</t>
  </si>
  <si>
    <t xml:space="preserve">Projection!I118</t>
  </si>
  <si>
    <t xml:space="preserve">Projection!J118</t>
  </si>
  <si>
    <t xml:space="preserve">Projection!K118</t>
  </si>
  <si>
    <t xml:space="preserve">Projection!L118</t>
  </si>
  <si>
    <t xml:space="preserve">Projection!M118</t>
  </si>
  <si>
    <t xml:space="preserve">Projection!N118</t>
  </si>
  <si>
    <t xml:space="preserve">Projection!O118</t>
  </si>
  <si>
    <t xml:space="preserve">Projection!P118</t>
  </si>
  <si>
    <t xml:space="preserve">Projection!Q118</t>
  </si>
  <si>
    <t xml:space="preserve">Projection!R118</t>
  </si>
  <si>
    <t xml:space="preserve">Projection!S118</t>
  </si>
  <si>
    <t xml:space="preserve">Projection!B119</t>
  </si>
  <si>
    <t xml:space="preserve">Projection!C119</t>
  </si>
  <si>
    <t xml:space="preserve">Projection!D119</t>
  </si>
  <si>
    <t xml:space="preserve">Projection!E119</t>
  </si>
  <si>
    <t xml:space="preserve">Projection!F119</t>
  </si>
  <si>
    <t xml:space="preserve">Projection!G119</t>
  </si>
  <si>
    <t xml:space="preserve">Projection!H119</t>
  </si>
  <si>
    <t xml:space="preserve">Projection!I119</t>
  </si>
  <si>
    <t xml:space="preserve">Projection!J119</t>
  </si>
  <si>
    <t xml:space="preserve">Projection!K119</t>
  </si>
  <si>
    <t xml:space="preserve">Projection!L119</t>
  </si>
  <si>
    <t xml:space="preserve">Projection!M119</t>
  </si>
  <si>
    <t xml:space="preserve">Projection!N119</t>
  </si>
  <si>
    <t xml:space="preserve">Projection!O119</t>
  </si>
  <si>
    <t xml:space="preserve">Projection!P119</t>
  </si>
  <si>
    <t xml:space="preserve">Projection!Q119</t>
  </si>
  <si>
    <t xml:space="preserve">Projection!R119</t>
  </si>
  <si>
    <t xml:space="preserve">Projection!S119</t>
  </si>
  <si>
    <t xml:space="preserve">Projection!B120</t>
  </si>
  <si>
    <t xml:space="preserve">Projection!C120</t>
  </si>
  <si>
    <t xml:space="preserve">Projection!D120</t>
  </si>
  <si>
    <t xml:space="preserve">Projection!E120</t>
  </si>
  <si>
    <t xml:space="preserve">Projection!F120</t>
  </si>
  <si>
    <t xml:space="preserve">Projection!G120</t>
  </si>
  <si>
    <t xml:space="preserve">Projection!H120</t>
  </si>
  <si>
    <t xml:space="preserve">Projection!I120</t>
  </si>
  <si>
    <t xml:space="preserve">Projection!J120</t>
  </si>
  <si>
    <t xml:space="preserve">Projection!K120</t>
  </si>
  <si>
    <t xml:space="preserve">Projection!L120</t>
  </si>
  <si>
    <t xml:space="preserve">Projection!M120</t>
  </si>
  <si>
    <t xml:space="preserve">Projection!N120</t>
  </si>
  <si>
    <t xml:space="preserve">Projection!O120</t>
  </si>
  <si>
    <t xml:space="preserve">Projection!P120</t>
  </si>
  <si>
    <t xml:space="preserve">Projection!Q120</t>
  </si>
  <si>
    <t xml:space="preserve">Projection!R120</t>
  </si>
  <si>
    <t xml:space="preserve">Projection!S120</t>
  </si>
  <si>
    <t xml:space="preserve">Projection!B121</t>
  </si>
  <si>
    <t xml:space="preserve">Projection!C121</t>
  </si>
  <si>
    <t xml:space="preserve">Projection!D121</t>
  </si>
  <si>
    <t xml:space="preserve">Projection!E121</t>
  </si>
  <si>
    <t xml:space="preserve">Projection!F121</t>
  </si>
  <si>
    <t xml:space="preserve">Projection!G121</t>
  </si>
  <si>
    <t xml:space="preserve">Projection!H121</t>
  </si>
  <si>
    <t xml:space="preserve">Projection!I121</t>
  </si>
  <si>
    <t xml:space="preserve">Projection!J121</t>
  </si>
  <si>
    <t xml:space="preserve">Projection!K121</t>
  </si>
  <si>
    <t xml:space="preserve">Projection!L121</t>
  </si>
  <si>
    <t xml:space="preserve">Projection!M121</t>
  </si>
  <si>
    <t xml:space="preserve">Projection!N121</t>
  </si>
  <si>
    <t xml:space="preserve">Projection!O121</t>
  </si>
  <si>
    <t xml:space="preserve">Projection!P121</t>
  </si>
  <si>
    <t xml:space="preserve">Projection!Q121</t>
  </si>
  <si>
    <t xml:space="preserve">Projection!R121</t>
  </si>
  <si>
    <t xml:space="preserve">Projection!S121</t>
  </si>
  <si>
    <t xml:space="preserve">Projection!B122</t>
  </si>
  <si>
    <t xml:space="preserve">Projection!C122</t>
  </si>
  <si>
    <t xml:space="preserve">Projection!D122</t>
  </si>
  <si>
    <t xml:space="preserve">Projection!E122</t>
  </si>
  <si>
    <t xml:space="preserve">Projection!F122</t>
  </si>
  <si>
    <t xml:space="preserve">Projection!G122</t>
  </si>
  <si>
    <t xml:space="preserve">Projection!H122</t>
  </si>
  <si>
    <t xml:space="preserve">Projection!I122</t>
  </si>
  <si>
    <t xml:space="preserve">Projection!J122</t>
  </si>
  <si>
    <t xml:space="preserve">Projection!K122</t>
  </si>
  <si>
    <t xml:space="preserve">Projection!L122</t>
  </si>
  <si>
    <t xml:space="preserve">Projection!M122</t>
  </si>
  <si>
    <t xml:space="preserve">Projection!N122</t>
  </si>
  <si>
    <t xml:space="preserve">Projection!O122</t>
  </si>
  <si>
    <t xml:space="preserve">Projection!P122</t>
  </si>
  <si>
    <t xml:space="preserve">Projection!Q122</t>
  </si>
  <si>
    <t xml:space="preserve">Projection!R122</t>
  </si>
  <si>
    <t xml:space="preserve">Projection!S122</t>
  </si>
  <si>
    <t xml:space="preserve">Projection!B123</t>
  </si>
  <si>
    <t xml:space="preserve">Projection!C123</t>
  </si>
  <si>
    <t xml:space="preserve">Projection!D123</t>
  </si>
  <si>
    <t xml:space="preserve">Projection!E123</t>
  </si>
  <si>
    <t xml:space="preserve">Projection!F123</t>
  </si>
  <si>
    <t xml:space="preserve">Projection!G123</t>
  </si>
  <si>
    <t xml:space="preserve">Projection!H123</t>
  </si>
  <si>
    <t xml:space="preserve">Projection!I123</t>
  </si>
  <si>
    <t xml:space="preserve">Projection!J123</t>
  </si>
  <si>
    <t xml:space="preserve">Projection!K123</t>
  </si>
  <si>
    <t xml:space="preserve">Projection!L123</t>
  </si>
  <si>
    <t xml:space="preserve">Projection!M123</t>
  </si>
  <si>
    <t xml:space="preserve">Projection!N123</t>
  </si>
  <si>
    <t xml:space="preserve">Projection!O123</t>
  </si>
  <si>
    <t xml:space="preserve">Projection!P123</t>
  </si>
  <si>
    <t xml:space="preserve">Projection!Q123</t>
  </si>
  <si>
    <t xml:space="preserve">Projection!R123</t>
  </si>
  <si>
    <t xml:space="preserve">Projection!S123</t>
  </si>
  <si>
    <t xml:space="preserve">Projection!B124</t>
  </si>
  <si>
    <t xml:space="preserve">Projection!C124</t>
  </si>
  <si>
    <t xml:space="preserve">Projection!D124</t>
  </si>
  <si>
    <t xml:space="preserve">Projection!E124</t>
  </si>
  <si>
    <t xml:space="preserve">Projection!F124</t>
  </si>
  <si>
    <t xml:space="preserve">Projection!G124</t>
  </si>
  <si>
    <t xml:space="preserve">Projection!H124</t>
  </si>
  <si>
    <t xml:space="preserve">Projection!I124</t>
  </si>
  <si>
    <t xml:space="preserve">Projection!J124</t>
  </si>
  <si>
    <t xml:space="preserve">Projection!K124</t>
  </si>
  <si>
    <t xml:space="preserve">Projection!L124</t>
  </si>
  <si>
    <t xml:space="preserve">Projection!M124</t>
  </si>
  <si>
    <t xml:space="preserve">Projection!N124</t>
  </si>
  <si>
    <t xml:space="preserve">Projection!O124</t>
  </si>
  <si>
    <t xml:space="preserve">Projection!P124</t>
  </si>
  <si>
    <t xml:space="preserve">Projection!Q124</t>
  </si>
  <si>
    <t xml:space="preserve">Projection!R124</t>
  </si>
  <si>
    <t xml:space="preserve">Projection!S124</t>
  </si>
  <si>
    <t xml:space="preserve">Projection!B125</t>
  </si>
  <si>
    <t xml:space="preserve">Projection!C125</t>
  </si>
  <si>
    <t xml:space="preserve">Projection!D125</t>
  </si>
  <si>
    <t xml:space="preserve">Projection!E125</t>
  </si>
  <si>
    <t xml:space="preserve">Projection!F125</t>
  </si>
  <si>
    <t xml:space="preserve">Projection!G125</t>
  </si>
  <si>
    <t xml:space="preserve">Projection!H125</t>
  </si>
  <si>
    <t xml:space="preserve">Projection!I125</t>
  </si>
  <si>
    <t xml:space="preserve">Projection!J125</t>
  </si>
  <si>
    <t xml:space="preserve">Projection!K125</t>
  </si>
  <si>
    <t xml:space="preserve">Projection!L125</t>
  </si>
  <si>
    <t xml:space="preserve">Projection!M125</t>
  </si>
  <si>
    <t xml:space="preserve">Projection!N125</t>
  </si>
  <si>
    <t xml:space="preserve">Projection!O125</t>
  </si>
  <si>
    <t xml:space="preserve">Projection!P125</t>
  </si>
  <si>
    <t xml:space="preserve">Projection!Q125</t>
  </si>
  <si>
    <t xml:space="preserve">Projection!R125</t>
  </si>
  <si>
    <t xml:space="preserve">Projection!S125</t>
  </si>
  <si>
    <t xml:space="preserve">Settings!B26</t>
  </si>
  <si>
    <t xml:space="preserve">Settings!B27</t>
  </si>
  <si>
    <t xml:space="preserve">Settings!B28</t>
  </si>
  <si>
    <t xml:space="preserve">Settings!B29</t>
  </si>
  <si>
    <t xml:space="preserve">Settings!H6</t>
  </si>
  <si>
    <t xml:space="preserve">Settings!H7</t>
  </si>
  <si>
    <t xml:space="preserve">Settings!H8</t>
  </si>
  <si>
    <t xml:space="preserve">Settings!H9</t>
  </si>
  <si>
    <t xml:space="preserve">Settings!H10</t>
  </si>
  <si>
    <t xml:space="preserve">Settings!H11</t>
  </si>
  <si>
    <t xml:space="preserve">Settings!H12</t>
  </si>
  <si>
    <t xml:space="preserve">Settings!H13</t>
  </si>
  <si>
    <t xml:space="preserve">Settings!H14</t>
  </si>
  <si>
    <t xml:space="preserve">Settings!H15</t>
  </si>
  <si>
    <t xml:space="preserve">Settings!H16</t>
  </si>
  <si>
    <t xml:space="preserve">Settings!H17</t>
  </si>
  <si>
    <t xml:space="preserve">Settings!H18</t>
  </si>
  <si>
    <t xml:space="preserve">Settings!H19</t>
  </si>
  <si>
    <t xml:space="preserve">Settings!H20</t>
  </si>
  <si>
    <t xml:space="preserve">Settings!H21</t>
  </si>
  <si>
    <t xml:space="preserve">Settings!H22</t>
  </si>
  <si>
    <t xml:space="preserve">Settings!H23</t>
  </si>
  <si>
    <t xml:space="preserve">Settings!H24</t>
  </si>
  <si>
    <t xml:space="preserve">Settings!H25</t>
  </si>
  <si>
    <t xml:space="preserve">Settings!H26</t>
  </si>
  <si>
    <t xml:space="preserve">Settings!H27</t>
  </si>
  <si>
    <t xml:space="preserve">Settings!H28</t>
  </si>
  <si>
    <t xml:space="preserve">Settings!H29</t>
  </si>
  <si>
    <t xml:space="preserve">Settings!H30</t>
  </si>
  <si>
    <t xml:space="preserve">Settings!H31</t>
  </si>
  <si>
    <t xml:space="preserve">Settings!H32</t>
  </si>
  <si>
    <t xml:space="preserve">Settings!H33</t>
  </si>
  <si>
    <t xml:space="preserve">Settings!H34</t>
  </si>
  <si>
    <t xml:space="preserve">Settings!H35</t>
  </si>
  <si>
    <t xml:space="preserve">Settings!H36</t>
  </si>
  <si>
    <t xml:space="preserve">Settings!H37</t>
  </si>
  <si>
    <t xml:space="preserve">Settings!H38</t>
  </si>
  <si>
    <t xml:space="preserve">Settings!H39</t>
  </si>
  <si>
    <t xml:space="preserve">Settings!H40</t>
  </si>
  <si>
    <t xml:space="preserve">Settings!H41</t>
  </si>
  <si>
    <t xml:space="preserve">Settings!H42</t>
  </si>
  <si>
    <t xml:space="preserve">Settings!H43</t>
  </si>
  <si>
    <t xml:space="preserve">Settings!H44</t>
  </si>
  <si>
    <t xml:space="preserve">Settings!H45</t>
  </si>
  <si>
    <t xml:space="preserve">Settings!H46</t>
  </si>
  <si>
    <t xml:space="preserve">Settings!H47</t>
  </si>
  <si>
    <t xml:space="preserve">Settings!H48</t>
  </si>
  <si>
    <t xml:space="preserve">Settings!H49</t>
  </si>
  <si>
    <t xml:space="preserve">Settings!H50</t>
  </si>
  <si>
    <t xml:space="preserve">Settings!H51</t>
  </si>
  <si>
    <t xml:space="preserve">Settings!H52</t>
  </si>
  <si>
    <t xml:space="preserve">Settings!H53</t>
  </si>
  <si>
    <t xml:space="preserve">Settings!H54</t>
  </si>
  <si>
    <t xml:space="preserve">Settings!H55</t>
  </si>
  <si>
    <t xml:space="preserve">Settings!H56</t>
  </si>
  <si>
    <t xml:space="preserve">Settings!H57</t>
  </si>
  <si>
    <t xml:space="preserve">Settings!H58</t>
  </si>
  <si>
    <t xml:space="preserve">Settings!H59</t>
  </si>
  <si>
    <t xml:space="preserve">Settings!H60</t>
  </si>
  <si>
    <t xml:space="preserve">Settings!H61</t>
  </si>
  <si>
    <t xml:space="preserve">Settings!H62</t>
  </si>
  <si>
    <t xml:space="preserve">Settings!H63</t>
  </si>
  <si>
    <t xml:space="preserve">Settings!H64</t>
  </si>
  <si>
    <t xml:space="preserve">Settings!H65</t>
  </si>
  <si>
    <t xml:space="preserve">Settings!H66</t>
  </si>
  <si>
    <t xml:space="preserve">Settings!H67</t>
  </si>
  <si>
    <t xml:space="preserve">Settings!H68</t>
  </si>
  <si>
    <t xml:space="preserve">Settings!H69</t>
  </si>
  <si>
    <t xml:space="preserve">Settings!H70</t>
  </si>
  <si>
    <t xml:space="preserve">Settings!H71</t>
  </si>
  <si>
    <t xml:space="preserve">Settings!H72</t>
  </si>
  <si>
    <t xml:space="preserve">Settings!H73</t>
  </si>
  <si>
    <t xml:space="preserve">Settings!H74</t>
  </si>
  <si>
    <t xml:space="preserve">Settings!H75</t>
  </si>
  <si>
    <t xml:space="preserve">Settings!H76</t>
  </si>
  <si>
    <t xml:space="preserve">Settings!H77</t>
  </si>
  <si>
    <t xml:space="preserve">Settings!H78</t>
  </si>
  <si>
    <t xml:space="preserve">Settings!H79</t>
  </si>
  <si>
    <t xml:space="preserve">Settings!H80</t>
  </si>
  <si>
    <t xml:space="preserve">Settings!H81</t>
  </si>
  <si>
    <t xml:space="preserve">Settings!H82</t>
  </si>
  <si>
    <t xml:space="preserve">Settings!H83</t>
  </si>
  <si>
    <t xml:space="preserve">Settings!H84</t>
  </si>
  <si>
    <t xml:space="preserve">Settings!H85</t>
  </si>
  <si>
    <t xml:space="preserve">Settings!H86</t>
  </si>
  <si>
    <t xml:space="preserve">Settings!H87</t>
  </si>
  <si>
    <t xml:space="preserve">Settings!H88</t>
  </si>
  <si>
    <t xml:space="preserve">Settings!H89</t>
  </si>
  <si>
    <t xml:space="preserve">Settings!H90</t>
  </si>
  <si>
    <t xml:space="preserve">Settings!H91</t>
  </si>
  <si>
    <t xml:space="preserve">Settings!H92</t>
  </si>
  <si>
    <t xml:space="preserve">Settings!H93</t>
  </si>
  <si>
    <t xml:space="preserve">Settings!H94</t>
  </si>
  <si>
    <t xml:space="preserve">Settings!H95</t>
  </si>
  <si>
    <t xml:space="preserve">Settings!H96</t>
  </si>
  <si>
    <t xml:space="preserve">Settings!H97</t>
  </si>
  <si>
    <t xml:space="preserve">Settings!H98</t>
  </si>
  <si>
    <t xml:space="preserve">Settings!H99</t>
  </si>
  <si>
    <t xml:space="preserve">Settings!H100</t>
  </si>
  <si>
    <t xml:space="preserve">Settings!H101</t>
  </si>
  <si>
    <t xml:space="preserve">Settings!H102</t>
  </si>
  <si>
    <t xml:space="preserve">Settings!H103</t>
  </si>
  <si>
    <t xml:space="preserve">Settings!H104</t>
  </si>
  <si>
    <t xml:space="preserve">Settings!H105</t>
  </si>
  <si>
    <t xml:space="preserve">Settings!H106</t>
  </si>
  <si>
    <t xml:space="preserve">Settings!H107</t>
  </si>
  <si>
    <t xml:space="preserve">Settings!H108</t>
  </si>
  <si>
    <t xml:space="preserve">Settings!H109</t>
  </si>
  <si>
    <t xml:space="preserve">Settings!H110</t>
  </si>
  <si>
    <t xml:space="preserve">Settings!H111</t>
  </si>
  <si>
    <t xml:space="preserve">Settings!H112</t>
  </si>
  <si>
    <t xml:space="preserve">Settings!H113</t>
  </si>
  <si>
    <t xml:space="preserve">Settings!H114</t>
  </si>
  <si>
    <t xml:space="preserve">Settings!H115</t>
  </si>
  <si>
    <t xml:space="preserve">Settings!H116</t>
  </si>
  <si>
    <t xml:space="preserve">Settings!H117</t>
  </si>
  <si>
    <t xml:space="preserve">Settings!H118</t>
  </si>
  <si>
    <t xml:space="preserve">Settings!H119</t>
  </si>
  <si>
    <t xml:space="preserve">Settings!H120</t>
  </si>
  <si>
    <t xml:space="preserve">Settings!H121</t>
  </si>
  <si>
    <t xml:space="preserve">Settings!H122</t>
  </si>
  <si>
    <t xml:space="preserve">Settings!H123</t>
  </si>
  <si>
    <t xml:space="preserve">Settings!H124</t>
  </si>
  <si>
    <t xml:space="preserve">Settings!H125</t>
  </si>
  <si>
    <t xml:space="preserve">Summary!B6</t>
  </si>
  <si>
    <t xml:space="preserve">Summary!B7</t>
  </si>
  <si>
    <t xml:space="preserve">Summary!B8</t>
  </si>
  <si>
    <t xml:space="preserve">Summary!B10</t>
  </si>
  <si>
    <t xml:space="preserve">Summary!C10</t>
  </si>
  <si>
    <t xml:space="preserve">Summary!D10</t>
  </si>
  <si>
    <t xml:space="preserve">Summary!E10</t>
  </si>
  <si>
    <t xml:space="preserve">Summary!B11</t>
  </si>
  <si>
    <t xml:space="preserve">Summary!C11</t>
  </si>
  <si>
    <t xml:space="preserve">Summary!D11</t>
  </si>
  <si>
    <t xml:space="preserve">Summary!E11</t>
  </si>
  <si>
    <t xml:space="preserve">Summary!B12</t>
  </si>
  <si>
    <t xml:space="preserve">Summary!C12</t>
  </si>
  <si>
    <t xml:space="preserve">Summary!D12</t>
  </si>
  <si>
    <t xml:space="preserve">Summary!E12</t>
  </si>
  <si>
    <t xml:space="preserve">Summary!B15</t>
  </si>
  <si>
    <t xml:space="preserve">Summary!B16</t>
  </si>
  <si>
    <t xml:space="preserve">Summary!B17</t>
  </si>
  <si>
    <t xml:space="preserve">Summary!B18</t>
  </si>
  <si>
    <t xml:space="preserve">Summary!B19</t>
  </si>
  <si>
    <t xml:space="preserve">Summary!B20</t>
  </si>
  <si>
    <t xml:space="preserve">Sensitivity!D6</t>
  </si>
  <si>
    <t xml:space="preserve">Sensitivity!E6</t>
  </si>
  <si>
    <t xml:space="preserve">Sensitivity!F6</t>
  </si>
  <si>
    <t xml:space="preserve">Sensitivity!G6</t>
  </si>
  <si>
    <t xml:space="preserve">Sensitivity!H6</t>
  </si>
  <si>
    <t xml:space="preserve">Sensitivity!I6</t>
  </si>
  <si>
    <t xml:space="preserve">Sensitivity!J6</t>
  </si>
  <si>
    <t xml:space="preserve">Sensitivity!D7</t>
  </si>
  <si>
    <t xml:space="preserve">Sensitivity!E7</t>
  </si>
  <si>
    <t xml:space="preserve">Sensitivity!F7</t>
  </si>
  <si>
    <t xml:space="preserve">Sensitivity!G7</t>
  </si>
  <si>
    <t xml:space="preserve">Sensitivity!H7</t>
  </si>
  <si>
    <t xml:space="preserve">Sensitivity!I7</t>
  </si>
  <si>
    <t xml:space="preserve">Sensitivity!J7</t>
  </si>
  <si>
    <t xml:space="preserve">Sensitivity!D8</t>
  </si>
  <si>
    <t xml:space="preserve">Sensitivity!E8</t>
  </si>
  <si>
    <t xml:space="preserve">Sensitivity!F8</t>
  </si>
  <si>
    <t xml:space="preserve">Sensitivity!G8</t>
  </si>
  <si>
    <t xml:space="preserve">Sensitivity!H8</t>
  </si>
  <si>
    <t xml:space="preserve">Sensitivity!I8</t>
  </si>
  <si>
    <t xml:space="preserve">Sensitivity!J8</t>
  </si>
  <si>
    <t xml:space="preserve">Sensitivity!D9</t>
  </si>
  <si>
    <t xml:space="preserve">Sensitivity!E9</t>
  </si>
  <si>
    <t xml:space="preserve">Sensitivity!F9</t>
  </si>
  <si>
    <t xml:space="preserve">Sensitivity!G9</t>
  </si>
  <si>
    <t xml:space="preserve">Sensitivity!H9</t>
  </si>
  <si>
    <t xml:space="preserve">Sensitivity!I9</t>
  </si>
  <si>
    <t xml:space="preserve">Sensitivity!J9</t>
  </si>
  <si>
    <t xml:space="preserve">Sensitivity!D10</t>
  </si>
  <si>
    <t xml:space="preserve">Sensitivity!E10</t>
  </si>
  <si>
    <t xml:space="preserve">Sensitivity!F10</t>
  </si>
  <si>
    <t xml:space="preserve">Sensitivity!G10</t>
  </si>
  <si>
    <t xml:space="preserve">Sensitivity!H10</t>
  </si>
  <si>
    <t xml:space="preserve">Sensitivity!I10</t>
  </si>
  <si>
    <t xml:space="preserve">Sensitivity!J10</t>
  </si>
  <si>
    <t xml:space="preserve">Sensitivity!D11</t>
  </si>
  <si>
    <t xml:space="preserve">Sensitivity!E11</t>
  </si>
  <si>
    <t xml:space="preserve">Sensitivity!F11</t>
  </si>
  <si>
    <t xml:space="preserve">Sensitivity!G11</t>
  </si>
  <si>
    <t xml:space="preserve">Sensitivity!H11</t>
  </si>
  <si>
    <t xml:space="preserve">Sensitivity!I11</t>
  </si>
  <si>
    <t xml:space="preserve">Sensitivity!J11</t>
  </si>
  <si>
    <t xml:space="preserve">Sensitivity!D12</t>
  </si>
  <si>
    <t xml:space="preserve">Sensitivity!E12</t>
  </si>
  <si>
    <t xml:space="preserve">Sensitivity!F12</t>
  </si>
  <si>
    <t xml:space="preserve">Sensitivity!G12</t>
  </si>
  <si>
    <t xml:space="preserve">Sensitivity!H12</t>
  </si>
  <si>
    <t xml:space="preserve">Sensitivity!I12</t>
  </si>
  <si>
    <t xml:space="preserve">Sensitivity!J12</t>
  </si>
  <si>
    <t xml:space="preserve">Sensitivity!D13</t>
  </si>
  <si>
    <t xml:space="preserve">Sensitivity!E13</t>
  </si>
  <si>
    <t xml:space="preserve">Sensitivity!F13</t>
  </si>
  <si>
    <t xml:space="preserve">Sensitivity!G13</t>
  </si>
  <si>
    <t xml:space="preserve">Sensitivity!H13</t>
  </si>
  <si>
    <t xml:space="preserve">Sensitivity!I13</t>
  </si>
  <si>
    <t xml:space="preserve">Sensitivity!J13</t>
  </si>
  <si>
    <t xml:space="preserve">Sensitivity!D14</t>
  </si>
  <si>
    <t xml:space="preserve">Sensitivity!E14</t>
  </si>
  <si>
    <t xml:space="preserve">Sensitivity!F14</t>
  </si>
  <si>
    <t xml:space="preserve">Sensitivity!G14</t>
  </si>
  <si>
    <t xml:space="preserve">Sensitivity!H14</t>
  </si>
  <si>
    <t xml:space="preserve">Sensitivity!I14</t>
  </si>
  <si>
    <t xml:space="preserve">Sensitivity!J14</t>
  </si>
  <si>
    <t xml:space="preserve">Sensitivity!D20</t>
  </si>
  <si>
    <t xml:space="preserve">Sensitivity!E20</t>
  </si>
  <si>
    <t xml:space="preserve">Sensitivity!F20</t>
  </si>
  <si>
    <t xml:space="preserve">Sensitivity!G20</t>
  </si>
  <si>
    <t xml:space="preserve">Sensitivity!D21</t>
  </si>
  <si>
    <t xml:space="preserve">Sensitivity!E21</t>
  </si>
  <si>
    <t xml:space="preserve">Sensitivity!F21</t>
  </si>
  <si>
    <t xml:space="preserve">Sensitivity!G21</t>
  </si>
  <si>
    <t xml:space="preserve">Sensitivity!D22</t>
  </si>
  <si>
    <t xml:space="preserve">Sensitivity!E22</t>
  </si>
  <si>
    <t xml:space="preserve">Sensitivity!F22</t>
  </si>
  <si>
    <t xml:space="preserve">Sensitivity!G22</t>
  </si>
  <si>
    <t xml:space="preserve">Sensitivity!D23</t>
  </si>
  <si>
    <t xml:space="preserve">Sensitivity!E23</t>
  </si>
  <si>
    <t xml:space="preserve">Sensitivity!F23</t>
  </si>
  <si>
    <t xml:space="preserve">Sensitivity!G23</t>
  </si>
  <si>
    <t xml:space="preserve">Sensitivity!D24</t>
  </si>
  <si>
    <t xml:space="preserve">Sensitivity!E24</t>
  </si>
  <si>
    <t xml:space="preserve">Sensitivity!F24</t>
  </si>
  <si>
    <t xml:space="preserve">Sensitivity!G24</t>
  </si>
  <si>
    <t xml:space="preserve">Sensitivity!D25</t>
  </si>
  <si>
    <t xml:space="preserve">Sensitivity!E25</t>
  </si>
  <si>
    <t xml:space="preserve">Sensitivity!F25</t>
  </si>
  <si>
    <t xml:space="preserve">Sensitivity!G25</t>
  </si>
  <si>
    <t xml:space="preserve">Sensitivity!D26</t>
  </si>
  <si>
    <t xml:space="preserve">Sensitivity!E26</t>
  </si>
  <si>
    <t xml:space="preserve">Sensitivity!F26</t>
  </si>
  <si>
    <t xml:space="preserve">Sensitivity!G26</t>
  </si>
  <si>
    <t xml:space="preserve">Sensitivity!D27</t>
  </si>
  <si>
    <t xml:space="preserve">Sensitivity!E27</t>
  </si>
  <si>
    <t xml:space="preserve">Sensitivity!F27</t>
  </si>
  <si>
    <t xml:space="preserve">Sensitivity!G27</t>
  </si>
  <si>
    <t xml:space="preserve">Sensitivity!D28</t>
  </si>
  <si>
    <t xml:space="preserve">Sensitivity!E28</t>
  </si>
  <si>
    <t xml:space="preserve">Sensitivity!F28</t>
  </si>
  <si>
    <t xml:space="preserve">Sensitivity!G28</t>
  </si>
  <si>
    <t xml:space="preserve">Definitions and public references</t>
  </si>
  <si>
    <t xml:space="preserve">Public references explain terminology and record handling. They do not validate the example assumptions or your source records.</t>
  </si>
  <si>
    <t xml:space="preserve">Reference</t>
  </si>
  <si>
    <t xml:space="preserve">URL / provenance</t>
  </si>
  <si>
    <t xml:space="preserve">Use and limits</t>
  </si>
  <si>
    <t xml:space="preserve">Supplied hypothetical examples</t>
  </si>
  <si>
    <t xml:space="preserve">CanadaCreate customer lifetime value guide, version 1.1, 8 October 2026</t>
  </si>
  <si>
    <t xml:space="preserve">All baseline and sensitivity numbers are hypothetical, not client data or benchmarks.</t>
  </si>
  <si>
    <t xml:space="preserve">Stripe subscription analytics</t>
  </si>
  <si>
    <t xml:space="preserve">https://docs.stripe.com/billing/subscriptions/analytics</t>
  </si>
  <si>
    <t xml:space="preserve">Provider metric definitions vary. This workbook uses its own explicit monthly account and billing convention.</t>
  </si>
  <si>
    <t xml:space="preserve">Amplitude retention calculation</t>
  </si>
  <si>
    <t xml:space="preserve">https://amplitude.com/docs/analytics/charts/retention-analysis/retention-analysis-calculation</t>
  </si>
  <si>
    <t xml:space="preserve">Retention definitions and event windows affect interpretation; align the source cohort and monthly periods.</t>
  </si>
  <si>
    <t xml:space="preserve">Shopify sales report discrepancies</t>
  </si>
  <si>
    <t xml:space="preserve">https://help.shopify.com/en/manual/reports-and-analytics/discrepancies/sales-discrepancies</t>
  </si>
  <si>
    <t xml:space="preserve">Reconcile sales, refunds and timing in source records rather than treating dashboard totals as interchangeable.</t>
  </si>
  <si>
    <t xml:space="preserve">BDC net profit margin</t>
  </si>
  <si>
    <t xml:space="preserve">https://www.bdc.ca/en/articles-tools/entrepreneur-toolkit/financial-tools/net-profit-margin</t>
  </si>
  <si>
    <t xml:space="preserve">Contribution in this workbook is a scoped management measure; it is not net business profit.</t>
  </si>
  <si>
    <t xml:space="preserve">IFRS 15 overview</t>
  </si>
  <si>
    <t xml:space="preserve">https://www.ifrs.org/issued-standards/list-of-standards/ifrs-15-revenue-from-contracts-with-customers/</t>
  </si>
  <si>
    <t xml:space="preserve">Financial reporting may require other recognition policies. This calculator does not determine accounting treatment.</t>
  </si>
  <si>
    <t xml:space="preserve">Microsoft Excel data validation</t>
  </si>
  <si>
    <t xml:space="preserve">https://support.microsoft.com/en-us/excel/get-started/apply-data-validation-to-cells</t>
  </si>
  <si>
    <t xml:space="preserve">Validation helps entry; pasted values and changed formulas still require the input and formula checks.</t>
  </si>
  <si>
    <t xml:space="preserve">Model conventions</t>
  </si>
  <si>
    <t xml:space="preserve">Finite original cohort; customer-relative months; contribution costs and refund recovery explicitly defined.</t>
  </si>
  <si>
    <t xml:space="preserve">No terminal value, causality estimate or automatic acquisition-budget recommendation. Native recalculation evidence is recorded on QA.</t>
  </si>
</sst>
</file>

<file path=xl/styles.xml><?xml version="1.0" encoding="utf-8"?>
<styleSheet xmlns="http://schemas.openxmlformats.org/spreadsheetml/2006/main">
  <numFmts count="8">
    <numFmt numFmtId="164" formatCode="General"/>
    <numFmt numFmtId="165" formatCode="#,##0.00;\(#,##0.00\);0.00"/>
    <numFmt numFmtId="166" formatCode="0.0%"/>
    <numFmt numFmtId="167" formatCode="yyyy\-mm\-dd"/>
    <numFmt numFmtId="168" formatCode="#,##0"/>
    <numFmt numFmtId="169" formatCode="&quot;CAD &quot;#,##0.00;&quot;(CAD &quot;#,##0.00\);&quot;CAD 0.00&quot;"/>
    <numFmt numFmtId="170" formatCode="0"/>
    <numFmt numFmtId="171" formatCode="0.0000"/>
  </numFmts>
  <fonts count="12">
    <font>
      <sz val="10"/>
      <name val="Arial"/>
      <family val="2"/>
      <charset val="1"/>
    </font>
    <font>
      <sz val="10"/>
      <name val="Arial"/>
      <family val="0"/>
    </font>
    <font>
      <sz val="10"/>
      <name val="Arial"/>
      <family val="0"/>
    </font>
    <font>
      <sz val="10"/>
      <name val="Arial"/>
      <family val="0"/>
    </font>
    <font>
      <sz val="11"/>
      <name val="Calibri"/>
      <family val="0"/>
      <charset val="1"/>
    </font>
    <font>
      <sz val="11"/>
      <color rgb="FF142B45"/>
      <name val="Arial"/>
      <family val="0"/>
      <charset val="1"/>
    </font>
    <font>
      <b val="true"/>
      <sz val="16"/>
      <color rgb="FF142B45"/>
      <name val="Arial"/>
      <family val="0"/>
      <charset val="1"/>
    </font>
    <font>
      <sz val="11"/>
      <color rgb="FF485A70"/>
      <name val="Arial"/>
      <family val="0"/>
      <charset val="1"/>
    </font>
    <font>
      <b val="true"/>
      <sz val="11"/>
      <color rgb="FFFFFFFF"/>
      <name val="Arial"/>
      <family val="0"/>
      <charset val="1"/>
    </font>
    <font>
      <b val="true"/>
      <sz val="11"/>
      <color rgb="FF142B45"/>
      <name val="Arial"/>
      <family val="0"/>
      <charset val="1"/>
    </font>
    <font>
      <sz val="11"/>
      <color rgb="FF13539B"/>
      <name val="Arial"/>
      <family val="0"/>
      <charset val="1"/>
    </font>
    <font>
      <sz val="11"/>
      <color rgb="FF246045"/>
      <name val="Arial"/>
      <family val="0"/>
      <charset val="1"/>
    </font>
  </fonts>
  <fills count="5">
    <fill>
      <patternFill patternType="none"/>
    </fill>
    <fill>
      <patternFill patternType="gray125"/>
    </fill>
    <fill>
      <patternFill patternType="solid">
        <fgColor rgb="FF142B45"/>
        <bgColor rgb="FF003300"/>
      </patternFill>
    </fill>
    <fill>
      <patternFill patternType="solid">
        <fgColor rgb="FFEEF2F6"/>
        <bgColor rgb="FFFBE7EA"/>
      </patternFill>
    </fill>
    <fill>
      <patternFill patternType="solid">
        <fgColor rgb="FFFFF1C7"/>
        <bgColor rgb="FFFBE7EA"/>
      </patternFill>
    </fill>
  </fills>
  <borders count="2">
    <border diagonalUp="false" diagonalDown="false">
      <left/>
      <right/>
      <top/>
      <bottom/>
      <diagonal/>
    </border>
    <border diagonalUp="false" diagonalDown="false">
      <left/>
      <right/>
      <top/>
      <bottom style="thin">
        <color rgb="FFA32638"/>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0" borderId="0" xfId="20" applyFont="true" applyBorder="true" applyAlignment="true" applyProtection="true">
      <alignment horizontal="general" vertical="center" textRotation="0" wrapText="false" indent="0" shrinkToFit="false"/>
      <protection locked="true" hidden="false"/>
    </xf>
    <xf numFmtId="164" fontId="6" fillId="0" borderId="0" xfId="20" applyFont="true" applyBorder="true" applyAlignment="true" applyProtection="true">
      <alignment horizontal="general" vertical="center" textRotation="0" wrapText="false" indent="0" shrinkToFit="false"/>
      <protection locked="true" hidden="false"/>
    </xf>
    <xf numFmtId="164" fontId="5" fillId="0" borderId="1" xfId="20" applyFont="true" applyBorder="true" applyAlignment="true" applyProtection="true">
      <alignment horizontal="general" vertical="center" textRotation="0" wrapText="false" indent="0" shrinkToFit="false"/>
      <protection locked="true" hidden="false"/>
    </xf>
    <xf numFmtId="164" fontId="7" fillId="0" borderId="0" xfId="20" applyFont="true" applyBorder="true" applyAlignment="true" applyProtection="true">
      <alignment horizontal="general" vertical="center" textRotation="0" wrapText="true" indent="0" shrinkToFit="false"/>
      <protection locked="true" hidden="false"/>
    </xf>
    <xf numFmtId="164" fontId="8" fillId="2" borderId="0" xfId="20" applyFont="true" applyBorder="true" applyAlignment="true" applyProtection="true">
      <alignment horizontal="center" vertical="center" textRotation="0" wrapText="true" indent="0" shrinkToFit="false"/>
      <protection locked="true" hidden="false"/>
    </xf>
    <xf numFmtId="164" fontId="5" fillId="0" borderId="0" xfId="20" applyFont="true" applyBorder="true" applyAlignment="true" applyProtection="true">
      <alignment horizontal="general" vertical="center" textRotation="0" wrapText="true" indent="0" shrinkToFit="false"/>
      <protection locked="true" hidden="false"/>
    </xf>
    <xf numFmtId="165" fontId="5" fillId="0" borderId="0" xfId="20" applyFont="true" applyBorder="true" applyAlignment="true" applyProtection="true">
      <alignment horizontal="general" vertical="center" textRotation="0" wrapText="false" indent="0" shrinkToFit="false"/>
      <protection locked="true" hidden="false"/>
    </xf>
    <xf numFmtId="164" fontId="9" fillId="3" borderId="0" xfId="20" applyFont="true" applyBorder="true" applyAlignment="true" applyProtection="true">
      <alignment horizontal="general" vertical="center" textRotation="0" wrapText="false" indent="0" shrinkToFit="false"/>
      <protection locked="true" hidden="false"/>
    </xf>
    <xf numFmtId="165" fontId="9" fillId="3" borderId="0" xfId="20" applyFont="true" applyBorder="true" applyAlignment="true" applyProtection="true">
      <alignment horizontal="general" vertical="center" textRotation="0" wrapText="false" indent="0" shrinkToFit="false"/>
      <protection locked="true" hidden="false"/>
    </xf>
    <xf numFmtId="166" fontId="5" fillId="0" borderId="0" xfId="20" applyFont="true" applyBorder="true" applyAlignment="true" applyProtection="true">
      <alignment horizontal="general" vertical="center" textRotation="0" wrapText="false" indent="0" shrinkToFit="false"/>
      <protection locked="true" hidden="false"/>
    </xf>
    <xf numFmtId="164" fontId="5" fillId="3" borderId="0" xfId="20" applyFont="true" applyBorder="true" applyAlignment="true" applyProtection="true">
      <alignment horizontal="general" vertical="center" textRotation="0" wrapText="false" indent="0" shrinkToFit="false"/>
      <protection locked="true" hidden="false"/>
    </xf>
    <xf numFmtId="165" fontId="5" fillId="3" borderId="0" xfId="20" applyFont="true" applyBorder="true" applyAlignment="true" applyProtection="true">
      <alignment horizontal="general" vertical="center" textRotation="0" wrapText="false" indent="0" shrinkToFit="false"/>
      <protection locked="true" hidden="false"/>
    </xf>
    <xf numFmtId="164" fontId="10" fillId="4" borderId="0" xfId="20" applyFont="true" applyBorder="true" applyAlignment="true" applyProtection="true">
      <alignment horizontal="general" vertical="center" textRotation="0" wrapText="true" indent="0" shrinkToFit="false"/>
      <protection locked="false" hidden="false"/>
    </xf>
    <xf numFmtId="167" fontId="10" fillId="4" borderId="0" xfId="20" applyFont="true" applyBorder="true" applyAlignment="true" applyProtection="true">
      <alignment horizontal="general" vertical="center" textRotation="0" wrapText="true" indent="0" shrinkToFit="false"/>
      <protection locked="false" hidden="false"/>
    </xf>
    <xf numFmtId="164" fontId="11" fillId="0" borderId="0" xfId="20" applyFont="true" applyBorder="true" applyAlignment="true" applyProtection="true">
      <alignment horizontal="general" vertical="center" textRotation="0" wrapText="false" indent="0" shrinkToFit="false"/>
      <protection locked="true" hidden="false"/>
    </xf>
    <xf numFmtId="168" fontId="10" fillId="4" borderId="0" xfId="20" applyFont="true" applyBorder="true" applyAlignment="true" applyProtection="true">
      <alignment horizontal="general" vertical="center" textRotation="0" wrapText="true" indent="0" shrinkToFit="false"/>
      <protection locked="false" hidden="false"/>
    </xf>
    <xf numFmtId="169" fontId="10" fillId="4" borderId="0" xfId="20" applyFont="true" applyBorder="true" applyAlignment="true" applyProtection="true">
      <alignment horizontal="general" vertical="center" textRotation="0" wrapText="true" indent="0" shrinkToFit="false"/>
      <protection locked="false" hidden="false"/>
    </xf>
    <xf numFmtId="166" fontId="10" fillId="4" borderId="0" xfId="20" applyFont="true" applyBorder="true" applyAlignment="true" applyProtection="true">
      <alignment horizontal="general" vertical="center" textRotation="0" wrapText="true" indent="0" shrinkToFit="false"/>
      <protection locked="false" hidden="false"/>
    </xf>
    <xf numFmtId="168" fontId="11" fillId="0" borderId="0" xfId="20" applyFont="true" applyBorder="true" applyAlignment="true" applyProtection="true">
      <alignment horizontal="general" vertical="center" textRotation="0" wrapText="false" indent="0" shrinkToFit="false"/>
      <protection locked="true" hidden="false"/>
    </xf>
    <xf numFmtId="170" fontId="5" fillId="3" borderId="0" xfId="20" applyFont="true" applyBorder="true" applyAlignment="true" applyProtection="true">
      <alignment horizontal="general" vertical="center" textRotation="0" wrapText="false" indent="0" shrinkToFit="false"/>
      <protection locked="true" hidden="false"/>
    </xf>
    <xf numFmtId="168" fontId="10" fillId="4" borderId="0" xfId="20" applyFont="true" applyBorder="true" applyAlignment="true" applyProtection="true">
      <alignment horizontal="general" vertical="center" textRotation="0" wrapText="false" indent="0" shrinkToFit="false"/>
      <protection locked="false" hidden="false"/>
    </xf>
    <xf numFmtId="165" fontId="10" fillId="4" borderId="0" xfId="20" applyFont="true" applyBorder="true" applyAlignment="true" applyProtection="true">
      <alignment horizontal="general" vertical="center" textRotation="0" wrapText="false" indent="0" shrinkToFit="false"/>
      <protection locked="false" hidden="false"/>
    </xf>
    <xf numFmtId="165" fontId="11" fillId="0" borderId="0" xfId="20" applyFont="true" applyBorder="true" applyAlignment="true" applyProtection="true">
      <alignment horizontal="general" vertical="center" textRotation="0" wrapText="false" indent="0" shrinkToFit="false"/>
      <protection locked="true" hidden="false"/>
    </xf>
    <xf numFmtId="164" fontId="11" fillId="0" borderId="0" xfId="20" applyFont="true" applyBorder="true" applyAlignment="true" applyProtection="true">
      <alignment horizontal="general" vertical="center" textRotation="0" wrapText="true" indent="0" shrinkToFit="false"/>
      <protection locked="true" hidden="false"/>
    </xf>
    <xf numFmtId="166" fontId="10" fillId="4" borderId="0" xfId="20" applyFont="true" applyBorder="true" applyAlignment="true" applyProtection="true">
      <alignment horizontal="general" vertical="center" textRotation="0" wrapText="false" indent="0" shrinkToFit="false"/>
      <protection locked="false" hidden="false"/>
    </xf>
    <xf numFmtId="167" fontId="10" fillId="4" borderId="0" xfId="20" applyFont="true" applyBorder="true" applyAlignment="true" applyProtection="true">
      <alignment horizontal="general" vertical="center" textRotation="0" wrapText="false" indent="0" shrinkToFit="false"/>
      <protection locked="false" hidden="false"/>
    </xf>
    <xf numFmtId="164" fontId="10" fillId="4" borderId="0" xfId="20" applyFont="true" applyBorder="true" applyAlignment="true" applyProtection="true">
      <alignment horizontal="general" vertical="center" textRotation="0" wrapText="false" indent="0" shrinkToFit="false"/>
      <protection locked="false" hidden="false"/>
    </xf>
    <xf numFmtId="171" fontId="11" fillId="0" borderId="0" xfId="20" applyFont="true" applyBorder="true" applyAlignment="true" applyProtection="true">
      <alignment horizontal="general" vertical="center" textRotation="0" wrapText="false" indent="0" shrinkToFit="false"/>
      <protection locked="true" hidden="false"/>
    </xf>
    <xf numFmtId="166" fontId="5" fillId="3" borderId="0" xfId="20" applyFont="true" applyBorder="true" applyAlignment="true" applyProtection="true">
      <alignment horizontal="general" vertical="center" textRotation="0" wrapText="false" indent="0" shrinkToFit="false"/>
      <protection locked="true" hidden="false"/>
    </xf>
    <xf numFmtId="165" fontId="5" fillId="0" borderId="0" xfId="20" applyFont="true" applyBorder="true" applyAlignment="true" applyProtection="true">
      <alignment horizontal="general" vertical="center" textRotation="0" wrapText="true" indent="0" shrinkToFit="false"/>
      <protection locked="true" hidden="false"/>
    </xf>
    <xf numFmtId="164" fontId="8" fillId="2" borderId="0" xfId="20" applyFont="true" applyBorder="true" applyAlignment="true" applyProtection="true">
      <alignment horizontal="general" vertical="center" textRotation="0" wrapText="false" indent="0" shrinkToFit="false"/>
      <protection locked="true" hidden="false"/>
    </xf>
    <xf numFmtId="164" fontId="5" fillId="0" borderId="0" xfId="20" applyFont="true" applyBorder="true" applyAlignment="true" applyProtection="tru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69">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ill>
        <patternFill patternType="solid">
          <fgColor rgb="FF142B45"/>
          <bgColor rgb="FF000000"/>
        </patternFill>
      </fill>
    </dxf>
    <dxf>
      <fill>
        <patternFill patternType="solid">
          <fgColor rgb="FFEEF2F6"/>
          <bgColor rgb="FF000000"/>
        </patternFill>
      </fill>
    </dxf>
    <dxf>
      <fill>
        <patternFill patternType="solid">
          <fgColor rgb="FFFFFFFF"/>
          <bgColor rgb="FF000000"/>
        </patternFill>
      </fill>
    </dxf>
    <dxf>
      <fill>
        <patternFill patternType="solid">
          <fgColor rgb="FFFFF1C7"/>
          <bgColor rgb="FF000000"/>
        </patternFill>
      </fill>
    </dxf>
    <dxf>
      <fill>
        <patternFill patternType="solid">
          <fgColor rgb="FF13539B"/>
          <bgColor rgb="FF000000"/>
        </patternFill>
      </fill>
    </dxf>
    <dxf>
      <fill>
        <patternFill patternType="solid">
          <bgColor rgb="FF000000"/>
        </patternFill>
      </fill>
    </dxf>
    <dxf>
      <fill>
        <patternFill patternType="solid">
          <fgColor rgb="FF246045"/>
          <bgColor rgb="FF000000"/>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b val="1"/>
        <color rgb="FFA32638"/>
      </font>
      <fill>
        <patternFill>
          <bgColor rgb="FFFBE7EA"/>
        </patternFill>
      </fill>
    </dxf>
    <dxf>
      <font>
        <color rgb="FF000000"/>
      </font>
      <border diagonalUp="false" diagonalDown="false">
        <left style="thin">
          <color theme="4" tint="0.4"/>
        </left>
        <right style="thin">
          <color theme="4" tint="0.4"/>
        </right>
        <top style="thin">
          <color theme="4" tint="0.4"/>
        </top>
        <bottom style="thin">
          <color theme="4" tint="0.4"/>
        </bottom>
        <diagonal/>
      </border>
    </dxf>
    <dxf>
      <fill>
        <patternFill>
          <bgColor theme="4" tint="0.8"/>
        </patternFill>
      </fill>
    </dxf>
    <dxf>
      <fill>
        <patternFill>
          <bgColor theme="4" tint="0.8"/>
        </patternFill>
      </fill>
    </dxf>
    <dxf>
      <font>
        <b val="1"/>
        <color rgb="FF000000"/>
      </font>
    </dxf>
    <dxf>
      <font>
        <b val="1"/>
        <color rgb="FF000000"/>
      </font>
    </dxf>
    <dxf>
      <font>
        <b val="1"/>
        <color rgb="FFFFFFFF"/>
      </font>
      <fill>
        <patternFill>
          <bgColor theme="4"/>
        </patternFill>
      </fill>
    </dxf>
    <dxf>
      <font>
        <b val="1"/>
        <color rgb="FF000000"/>
      </font>
      <border diagonalUp="false" diagonalDown="false">
        <left/>
        <right/>
        <top style="double">
          <color theme="4"/>
        </top>
        <bottom/>
        <diagonal/>
      </border>
    </dxf>
  </dxfs>
  <tableStyles count="1">
    <tableStyle count="7" name="TableStyleMedium2">
      <tableStyleElement dxfId="62" type="wholeTable"/>
      <tableStyleElement dxfId="63" type="firstColumnStripe"/>
      <tableStyleElement dxfId="64" type="firstRowStripe"/>
      <tableStyleElement dxfId="65" type="lastColumn"/>
      <tableStyleElement dxfId="66" type="firstColumn"/>
      <tableStyleElement dxfId="67" type="headerRow"/>
      <tableStyleElement dxfId="68" type="totalRow"/>
    </tableStyle>
  </table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56082"/>
      <rgbColor rgb="FFC0C0C0"/>
      <rgbColor rgb="FF808080"/>
      <rgbColor rgb="FF9999FF"/>
      <rgbColor rgb="FFA32638"/>
      <rgbColor rgb="FFFFF1C7"/>
      <rgbColor rgb="FFEEF2F6"/>
      <rgbColor rgb="FF660066"/>
      <rgbColor rgb="FFFF8080"/>
      <rgbColor rgb="FF13539B"/>
      <rgbColor rgb="FFCCCCFF"/>
      <rgbColor rgb="FF000080"/>
      <rgbColor rgb="FFFF00FF"/>
      <rgbColor rgb="FFFFFF00"/>
      <rgbColor rgb="FF00FFFF"/>
      <rgbColor rgb="FF800080"/>
      <rgbColor rgb="FF800000"/>
      <rgbColor rgb="FF008080"/>
      <rgbColor rgb="FF0000FF"/>
      <rgbColor rgb="FF00CCFF"/>
      <rgbColor rgb="FFFBE7EA"/>
      <rgbColor rgb="FFCCFFCC"/>
      <rgbColor rgb="FFFFFF99"/>
      <rgbColor rgb="FF99CCFF"/>
      <rgbColor rgb="FFFF99CC"/>
      <rgbColor rgb="FFCC99FF"/>
      <rgbColor rgb="FFFFCC99"/>
      <rgbColor rgb="FF3366FF"/>
      <rgbColor rgb="FF46B1E1"/>
      <rgbColor rgb="FF99CC00"/>
      <rgbColor rgb="FFFFCC00"/>
      <rgbColor rgb="FFFF9900"/>
      <rgbColor rgb="FFFF6600"/>
      <rgbColor rgb="FF485A70"/>
      <rgbColor rgb="FF969696"/>
      <rgbColor rgb="FF142B45"/>
      <rgbColor rgb="FF339966"/>
      <rgbColor rgb="FF003300"/>
      <rgbColor rgb="FF333300"/>
      <rgbColor rgb="FF993300"/>
      <rgbColor rgb="FF993366"/>
      <rgbColor rgb="FF333399"/>
      <rgbColor rgb="FF2460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ables/table1.xml><?xml version="1.0" encoding="utf-8"?>
<table xmlns="http://schemas.openxmlformats.org/spreadsheetml/2006/main" id="1" name="AssumptionsInputs" displayName="AssumptionsInputs" ref="A5:Q125" headerRowCount="1" totalsRowCount="0" totalsRowShown="0">
  <autoFilter ref="A5:Q125"/>
  <tableColumns count="17">
    <tableColumn id="1" name="Period (fixed)"/>
    <tableColumn id="2" name="Account churn (Subscription input)"/>
    <tableColumn id="3" name="Purchase probability (Repeat input)"/>
    <tableColumn id="4" name="Orders per purchaser (Repeat input)"/>
    <tableColumn id="5" name="Average sales / order (input CAD)"/>
    <tableColumn id="6" name="Current-sales refund rate (input)"/>
    <tableColumn id="7" name="Pre-refund gross margin (input)"/>
    <tableColumn id="8" name="Cost recovery on refunds (input)"/>
    <tableColumn id="9" name="Variable cost / order (input CAD)"/>
    <tableColumn id="10" name="Extra cohort cost (input CAD)"/>
    <tableColumn id="11" name="Legacy refunds (input CAD)"/>
    <tableColumn id="12" name="Legacy recoveries (input CAD)"/>
    <tableColumn id="13" name="Evidence / rationale (input)"/>
    <tableColumn id="14" name="Scenario label (input)"/>
    <tableColumn id="15" name="Input status (formula)"/>
    <tableColumn id="16" name="Evidence date (optional input)"/>
    <tableColumn id="17" name="Owner (optional input)"/>
  </tableColumns>
  <tableStyleInfo name="TableStyleMedium2" showFirstColumn="0" showLastColumn="0" showRowStripes="0" showColumnStripes="0"/>
</table>
</file>

<file path=xl/tables/table2.xml><?xml version="1.0" encoding="utf-8"?>
<table xmlns="http://schemas.openxmlformats.org/spreadsheetml/2006/main" id="2" name="ObservedInputs" displayName="ObservedInputs" ref="A5:Q125" headerRowCount="1" totalsRowCount="0" totalsRowShown="0">
  <autoFilter ref="A5:Q125"/>
  <tableColumns count="17">
    <tableColumn id="1" name="Period (fixed)"/>
    <tableColumn id="2" name="Purchasing / billed customers (input)"/>
    <tableColumn id="3" name="Active accounts at period end (input)"/>
    <tableColumn id="4" name="Orders / billing units (input)"/>
    <tableColumn id="5" name="Sales before refunds (input CAD)"/>
    <tableColumn id="6" name="Refunds / reversals (input CAD)"/>
    <tableColumn id="7" name="Direct costs before recovery (input CAD)"/>
    <tableColumn id="8" name="Recovered direct costs (input CAD)"/>
    <tableColumn id="9" name="Other variable costs (input CAD)"/>
    <tableColumn id="10" name="Net sales (formula CAD)"/>
    <tableColumn id="11" name="Gross profit (formula CAD)"/>
    <tableColumn id="12" name="Contribution (formula CAD)"/>
    <tableColumn id="13" name="Source / cut-off note (input)"/>
    <tableColumn id="14" name="Input status (formula)"/>
    <tableColumn id="15" name="Cumulative revenue / customer (formula CAD)"/>
    <tableColumn id="16" name="Cumulative contribution / customer (formula CAD)"/>
    <tableColumn id="17" name="Warnings (formula)"/>
  </tableColumns>
  <tableStyleInfo name="TableStyleMedium2" showFirstColumn="0" showLastColumn="0" showRowStripes="0" showColumnStripes="0"/>
</table>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table" Target="../tables/table2.xml"/>
</Relationships>
</file>

<file path=xl/worksheets/_rels/sheet4.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48"/>
    <col collapsed="false" customWidth="true" hidden="false" outlineLevel="0" max="5" min="2" style="1" width="27"/>
  </cols>
  <sheetData>
    <row r="1" customFormat="false" ht="25" hidden="false" customHeight="true" outlineLevel="0" collapsed="false">
      <c r="A1" s="2"/>
      <c r="B1" s="2"/>
      <c r="C1" s="2"/>
      <c r="D1" s="2"/>
      <c r="E1" s="2"/>
    </row>
    <row r="2" customFormat="false" ht="32" hidden="false" customHeight="true" outlineLevel="0" collapsed="false">
      <c r="A2" s="3" t="s">
        <v>0</v>
      </c>
      <c r="B2" s="3"/>
      <c r="C2" s="3"/>
      <c r="D2" s="3"/>
      <c r="E2" s="3"/>
    </row>
    <row r="3" customFormat="false" ht="25" hidden="false" customHeight="true" outlineLevel="0" collapsed="false">
      <c r="A3" s="4"/>
      <c r="B3" s="4"/>
      <c r="C3" s="4"/>
      <c r="D3" s="4"/>
      <c r="E3" s="4"/>
    </row>
    <row r="4" customFormat="false" ht="28" hidden="false" customHeight="true" outlineLevel="0" collapsed="false">
      <c r="A4" s="5" t="s">
        <v>1</v>
      </c>
      <c r="B4" s="5"/>
      <c r="C4" s="5"/>
      <c r="D4" s="5"/>
      <c r="E4" s="5"/>
    </row>
    <row r="5" customFormat="false" ht="66" hidden="false" customHeight="true" outlineLevel="0" collapsed="false">
      <c r="A5" s="6" t="s">
        <v>2</v>
      </c>
      <c r="B5" s="6" t="s">
        <v>3</v>
      </c>
      <c r="C5" s="6"/>
      <c r="D5" s="6"/>
      <c r="E5" s="6"/>
    </row>
    <row r="6" customFormat="false" ht="34" hidden="false" customHeight="true" outlineLevel="0" collapsed="false">
      <c r="A6" s="2" t="s">
        <v>4</v>
      </c>
      <c r="B6" s="7" t="str">
        <f aca="false">Settings!B29</f>
        <v>READY</v>
      </c>
      <c r="C6" s="7"/>
      <c r="D6" s="7"/>
      <c r="E6" s="7"/>
    </row>
    <row r="7" customFormat="false" ht="34" hidden="false" customHeight="true" outlineLevel="0" collapsed="false">
      <c r="A7" s="2" t="s">
        <v>5</v>
      </c>
      <c r="B7" s="7" t="str">
        <f aca="false">IF(B6="READY",Settings!B9&amp;"-month value; "&amp;Settings!B8&amp;" observed, "&amp;(Settings!B9-Settings!B8)&amp;" projected","CHECK INPUTS")</f>
        <v>5-month value; 2 observed, 3 projected</v>
      </c>
      <c r="C7" s="7"/>
      <c r="D7" s="7"/>
      <c r="E7" s="7"/>
    </row>
    <row r="8" customFormat="false" ht="34" hidden="false" customHeight="true" outlineLevel="0" collapsed="false">
      <c r="A8" s="2" t="s">
        <v>6</v>
      </c>
      <c r="B8" s="7" t="str">
        <f aca="false">IF(Settings!B19="Yes","HYPOTHETICAL EXAMPLE","USER-SUPPLIED COHORT; CHECK SOURCE RECORDS")</f>
        <v>HYPOTHETICAL EXAMPLE</v>
      </c>
      <c r="C8" s="7"/>
      <c r="D8" s="7"/>
      <c r="E8" s="7"/>
    </row>
    <row r="9" customFormat="false" ht="34" hidden="false" customHeight="true" outlineLevel="0" collapsed="false">
      <c r="A9" s="6" t="s">
        <v>7</v>
      </c>
      <c r="B9" s="6" t="s">
        <v>8</v>
      </c>
      <c r="C9" s="6" t="s">
        <v>9</v>
      </c>
      <c r="D9" s="6" t="s">
        <v>10</v>
      </c>
      <c r="E9" s="6" t="s">
        <v>11</v>
      </c>
    </row>
    <row r="10" customFormat="false" ht="34" hidden="false" customHeight="true" outlineLevel="0" collapsed="false">
      <c r="A10" s="2" t="s">
        <v>12</v>
      </c>
      <c r="B10" s="8" t="n">
        <f aca="false">IF($B$6="READY",SUM(Observed!J6:J125),"")</f>
        <v>17100</v>
      </c>
      <c r="C10" s="8" t="n">
        <f aca="false">IF($B$6="READY",B10/Settings!B7,"")</f>
        <v>171</v>
      </c>
      <c r="D10" s="8" t="n">
        <f aca="false">IF($B$6="READY",SUM(Observed!L6:L125),"")</f>
        <v>9000</v>
      </c>
      <c r="E10" s="8" t="n">
        <f aca="false">IF($B$6="READY",D10/Settings!B7,"")</f>
        <v>90</v>
      </c>
    </row>
    <row r="11" customFormat="false" ht="34" hidden="false" customHeight="true" outlineLevel="0" collapsed="false">
      <c r="A11" s="2" t="s">
        <v>13</v>
      </c>
      <c r="B11" s="8" t="n">
        <f aca="false">IF($B$6="READY",SUM(Projection!H6:H125),"")</f>
        <v>18536.4</v>
      </c>
      <c r="C11" s="8" t="n">
        <f aca="false">IF($B$6="READY",B11/Settings!B7,"")</f>
        <v>185.364</v>
      </c>
      <c r="D11" s="8" t="n">
        <f aca="false">IF($B$6="READY",SUM(Projection!L6:L125),"")</f>
        <v>9756</v>
      </c>
      <c r="E11" s="8" t="n">
        <f aca="false">IF($B$6="READY",D11/Settings!B7,"")</f>
        <v>97.56</v>
      </c>
    </row>
    <row r="12" customFormat="false" ht="34" hidden="false" customHeight="true" outlineLevel="0" collapsed="false">
      <c r="A12" s="9" t="s">
        <v>14</v>
      </c>
      <c r="B12" s="10" t="n">
        <f aca="false">IF($B$6="READY",B10+B11,"")</f>
        <v>35636.4</v>
      </c>
      <c r="C12" s="10" t="n">
        <f aca="false">IF($B$6="READY",C10+C11,"")</f>
        <v>356.364</v>
      </c>
      <c r="D12" s="10" t="n">
        <f aca="false">IF($B$6="READY",D10+D11,"")</f>
        <v>18756</v>
      </c>
      <c r="E12" s="10" t="n">
        <f aca="false">IF($B$6="READY",E10+E11,"")</f>
        <v>187.56</v>
      </c>
    </row>
    <row r="13" customFormat="false" ht="34" hidden="false" customHeight="true" outlineLevel="0" collapsed="false">
      <c r="A13" s="2"/>
      <c r="B13" s="2"/>
      <c r="C13" s="2"/>
      <c r="D13" s="2"/>
      <c r="E13" s="2"/>
    </row>
    <row r="14" customFormat="false" ht="34" hidden="false" customHeight="true" outlineLevel="0" collapsed="false">
      <c r="A14" s="2"/>
      <c r="B14" s="2"/>
      <c r="C14" s="2"/>
      <c r="D14" s="2"/>
      <c r="E14" s="2"/>
    </row>
    <row r="15" customFormat="false" ht="34" hidden="false" customHeight="true" outlineLevel="0" collapsed="false">
      <c r="A15" s="2" t="s">
        <v>15</v>
      </c>
      <c r="B15" s="8" t="n">
        <f aca="false">IF($B$6="READY",SUM(Projection!N6:N125)/Settings!B7,"")</f>
        <v>97.56</v>
      </c>
      <c r="C15" s="2"/>
      <c r="D15" s="2"/>
      <c r="E15" s="2"/>
    </row>
    <row r="16" customFormat="false" ht="34" hidden="false" customHeight="true" outlineLevel="0" collapsed="false">
      <c r="A16" s="2" t="s">
        <v>16</v>
      </c>
      <c r="B16" s="11" t="n">
        <f aca="false">IF($B$6&lt;&gt;"READY","",IF(B12&gt;0,B11/B12,"NOT MEANINGFUL"))</f>
        <v>0.520153550863724</v>
      </c>
      <c r="C16" s="2"/>
      <c r="D16" s="2"/>
      <c r="E16" s="2"/>
    </row>
    <row r="17" customFormat="false" ht="44" hidden="false" customHeight="true" outlineLevel="0" collapsed="false">
      <c r="A17" s="2" t="s">
        <v>17</v>
      </c>
      <c r="B17" s="7" t="str">
        <f aca="false">IF($B$6&lt;&gt;"READY","CHECK INPUTS",IF(B12&lt;=0,"FUTURE REVENUE SHARE NOT MEANINGFUL",IF(OR(B16&lt;0,B16&gt;1),"NEGATIVE COMPONENT: SHARE OUTSIDE 0% TO 100%","")))</f>
        <v/>
      </c>
      <c r="C17" s="7"/>
      <c r="D17" s="7"/>
      <c r="E17" s="7"/>
    </row>
    <row r="18" customFormat="false" ht="34" hidden="false" customHeight="true" outlineLevel="0" collapsed="false">
      <c r="A18" s="2" t="s">
        <v>18</v>
      </c>
      <c r="B18" s="8" t="str">
        <f aca="false">IF(OR($B$6&lt;&gt;"READY",Settings!B14=""),"",Settings!B14/Settings!B7)</f>
        <v/>
      </c>
      <c r="C18" s="2"/>
      <c r="D18" s="2"/>
      <c r="E18" s="2"/>
    </row>
    <row r="19" customFormat="false" ht="34" hidden="false" customHeight="true" outlineLevel="0" collapsed="false">
      <c r="A19" s="12" t="s">
        <v>19</v>
      </c>
      <c r="B19" s="13" t="str">
        <f aca="false">IF(OR($B$6&lt;&gt;"READY",Settings!B14=""),"",E12-B18)</f>
        <v/>
      </c>
      <c r="C19" s="2"/>
      <c r="D19" s="2"/>
      <c r="E19" s="2"/>
    </row>
    <row r="20" customFormat="false" ht="34" hidden="false" customHeight="true" outlineLevel="0" collapsed="false">
      <c r="A20" s="2" t="s">
        <v>20</v>
      </c>
      <c r="B20" s="7" t="str">
        <f aca="false">IF($B$6&lt;&gt;"READY","CHECK INPUTS",IF(Settings!B14="","NOT ASSESSED","ACQUISITION COST INCLUDED ONCE IN B19"))</f>
        <v>NOT ASSESSED</v>
      </c>
      <c r="C20" s="7"/>
      <c r="D20" s="7"/>
      <c r="E20" s="7"/>
    </row>
    <row r="21" customFormat="false" ht="25" hidden="false" customHeight="true" outlineLevel="0" collapsed="false">
      <c r="A21" s="2"/>
      <c r="B21" s="2"/>
      <c r="C21" s="2"/>
      <c r="D21" s="2"/>
      <c r="E21" s="2"/>
    </row>
    <row r="22" customFormat="false" ht="25" hidden="false" customHeight="true" outlineLevel="0" collapsed="false">
      <c r="A22" s="2"/>
      <c r="B22" s="2"/>
      <c r="C22" s="2"/>
      <c r="D22" s="2"/>
      <c r="E22" s="2"/>
    </row>
    <row r="23" customFormat="false" ht="34" hidden="false" customHeight="true" outlineLevel="0" collapsed="false">
      <c r="A23" s="5" t="s">
        <v>21</v>
      </c>
      <c r="B23" s="5"/>
      <c r="C23" s="5"/>
      <c r="D23" s="5"/>
      <c r="E23" s="5"/>
    </row>
    <row r="24" customFormat="false" ht="34" hidden="false" customHeight="true" outlineLevel="0" collapsed="false">
      <c r="A24" s="5"/>
      <c r="B24" s="5"/>
      <c r="C24" s="5"/>
      <c r="D24" s="5"/>
      <c r="E24" s="5"/>
    </row>
    <row r="25" customFormat="false" ht="25" hidden="false" customHeight="true" outlineLevel="0" collapsed="false">
      <c r="A25" s="2"/>
      <c r="B25" s="2"/>
      <c r="C25" s="2"/>
      <c r="D25" s="2"/>
      <c r="E25" s="2"/>
    </row>
    <row r="26" customFormat="false" ht="31" hidden="false" customHeight="true" outlineLevel="0" collapsed="false">
      <c r="A26" s="5" t="s">
        <v>22</v>
      </c>
      <c r="B26" s="5"/>
      <c r="C26" s="5"/>
      <c r="D26" s="5"/>
      <c r="E26" s="5"/>
    </row>
    <row r="27" customFormat="false" ht="31" hidden="false" customHeight="true" outlineLevel="0" collapsed="false">
      <c r="A27" s="5"/>
      <c r="B27" s="5"/>
      <c r="C27" s="5"/>
      <c r="D27" s="5"/>
      <c r="E27" s="5"/>
    </row>
    <row r="28" customFormat="false" ht="25" hidden="false" customHeight="true" outlineLevel="0" collapsed="false">
      <c r="A28" s="2"/>
      <c r="B28" s="2"/>
      <c r="C28" s="2"/>
      <c r="D28" s="2"/>
      <c r="E28" s="2"/>
    </row>
    <row r="29" customFormat="false" ht="25" hidden="false" customHeight="true" outlineLevel="0" collapsed="false">
      <c r="A29" s="2"/>
      <c r="B29" s="2"/>
      <c r="C29" s="2"/>
      <c r="D29" s="2"/>
      <c r="E29" s="2"/>
    </row>
    <row r="30" customFormat="false" ht="25" hidden="false" customHeight="true" outlineLevel="0" collapsed="false">
      <c r="A30" s="2"/>
      <c r="B30" s="2"/>
      <c r="C30" s="2"/>
      <c r="D30" s="2"/>
      <c r="E30" s="2"/>
    </row>
    <row r="31" customFormat="false" ht="25" hidden="false" customHeight="true" outlineLevel="0" collapsed="false">
      <c r="A31" s="2"/>
      <c r="B31" s="2"/>
      <c r="C31" s="2"/>
      <c r="D31" s="2"/>
      <c r="E31" s="2"/>
    </row>
    <row r="32" customFormat="false" ht="25" hidden="false" customHeight="true" outlineLevel="0" collapsed="false">
      <c r="A32" s="2"/>
      <c r="B32" s="2"/>
      <c r="C32" s="2"/>
      <c r="D32" s="2"/>
      <c r="E32" s="2"/>
    </row>
    <row r="33" customFormat="false" ht="25" hidden="false" customHeight="true" outlineLevel="0" collapsed="false">
      <c r="A33" s="2"/>
      <c r="B33" s="2"/>
      <c r="C33" s="2"/>
      <c r="D33" s="2"/>
      <c r="E33" s="2"/>
    </row>
    <row r="34" customFormat="false" ht="25" hidden="false" customHeight="true" outlineLevel="0" collapsed="false">
      <c r="A34" s="2"/>
      <c r="B34" s="2"/>
      <c r="C34" s="2"/>
      <c r="D34" s="2"/>
      <c r="E34" s="2"/>
    </row>
    <row r="35" customFormat="false" ht="25" hidden="false" customHeight="true" outlineLevel="0" collapsed="false">
      <c r="A35" s="2"/>
      <c r="B35" s="2"/>
      <c r="C35" s="2"/>
      <c r="D35" s="2"/>
      <c r="E35" s="2"/>
    </row>
    <row r="36" customFormat="false" ht="25" hidden="false" customHeight="true" outlineLevel="0" collapsed="false">
      <c r="A36" s="2"/>
      <c r="B36" s="2"/>
      <c r="C36" s="2"/>
      <c r="D36" s="2"/>
      <c r="E36" s="2"/>
    </row>
    <row r="37" customFormat="false" ht="25" hidden="false" customHeight="true" outlineLevel="0" collapsed="false">
      <c r="A37" s="2"/>
      <c r="B37" s="2"/>
      <c r="C37" s="2"/>
      <c r="D37" s="2"/>
      <c r="E37" s="2"/>
    </row>
    <row r="38" customFormat="false" ht="25" hidden="false" customHeight="true" outlineLevel="0" collapsed="false">
      <c r="A38" s="2"/>
      <c r="B38" s="2"/>
      <c r="C38" s="2"/>
      <c r="D38" s="2"/>
      <c r="E38" s="2"/>
    </row>
    <row r="39" customFormat="false" ht="25" hidden="false" customHeight="true" outlineLevel="0" collapsed="false">
      <c r="A39" s="2"/>
      <c r="B39" s="2"/>
      <c r="C39" s="2"/>
      <c r="D39" s="2"/>
      <c r="E39" s="2"/>
    </row>
    <row r="40" customFormat="false" ht="25" hidden="false" customHeight="true" outlineLevel="0" collapsed="false">
      <c r="A40" s="2"/>
      <c r="B40" s="2"/>
      <c r="C40" s="2"/>
      <c r="D40" s="2"/>
      <c r="E40" s="2"/>
    </row>
    <row r="41" customFormat="false" ht="25" hidden="false" customHeight="true" outlineLevel="0" collapsed="false">
      <c r="A41" s="2"/>
      <c r="B41" s="2"/>
      <c r="C41" s="2"/>
      <c r="D41" s="2"/>
      <c r="E41" s="2"/>
    </row>
    <row r="42" customFormat="false" ht="25" hidden="false" customHeight="true" outlineLevel="0" collapsed="false">
      <c r="A42" s="2"/>
      <c r="B42" s="2"/>
      <c r="C42" s="2"/>
      <c r="D42" s="2"/>
      <c r="E42" s="2"/>
    </row>
    <row r="43" customFormat="false" ht="25" hidden="false" customHeight="true" outlineLevel="0" collapsed="false">
      <c r="A43" s="2"/>
      <c r="B43" s="2"/>
      <c r="C43" s="2"/>
      <c r="D43" s="2"/>
      <c r="E43" s="2"/>
    </row>
    <row r="44" customFormat="false" ht="25" hidden="false" customHeight="true" outlineLevel="0" collapsed="false">
      <c r="A44" s="2"/>
      <c r="B44" s="2"/>
      <c r="C44" s="2"/>
      <c r="D44" s="2"/>
      <c r="E44" s="2"/>
    </row>
    <row r="45" customFormat="false" ht="25" hidden="false" customHeight="true" outlineLevel="0" collapsed="false">
      <c r="A45" s="2"/>
      <c r="B45" s="2"/>
      <c r="C45" s="2"/>
      <c r="D45" s="2"/>
      <c r="E45" s="2"/>
    </row>
    <row r="46" customFormat="false" ht="25" hidden="false" customHeight="true" outlineLevel="0" collapsed="false">
      <c r="A46" s="2"/>
      <c r="B46" s="2"/>
      <c r="C46" s="2"/>
      <c r="D46" s="2"/>
      <c r="E46" s="2"/>
    </row>
    <row r="47" customFormat="false" ht="25" hidden="false" customHeight="true" outlineLevel="0" collapsed="false">
      <c r="A47" s="2"/>
      <c r="B47" s="2"/>
      <c r="C47" s="2"/>
      <c r="D47" s="2"/>
      <c r="E47" s="2"/>
    </row>
    <row r="48" customFormat="false" ht="25" hidden="false" customHeight="true" outlineLevel="0" collapsed="false">
      <c r="A48" s="2"/>
      <c r="B48" s="2"/>
      <c r="C48" s="2"/>
      <c r="D48" s="2"/>
      <c r="E48" s="2"/>
    </row>
    <row r="49" customFormat="false" ht="25" hidden="false" customHeight="true" outlineLevel="0" collapsed="false">
      <c r="A49" s="2"/>
      <c r="B49" s="2"/>
      <c r="C49" s="2"/>
      <c r="D49" s="2"/>
      <c r="E49" s="2"/>
    </row>
    <row r="50" customFormat="false" ht="25" hidden="false" customHeight="true" outlineLevel="0" collapsed="false">
      <c r="A50" s="2"/>
      <c r="B50" s="2"/>
      <c r="C50" s="2"/>
      <c r="D50" s="2"/>
      <c r="E50" s="2"/>
    </row>
    <row r="51" customFormat="false" ht="25" hidden="false" customHeight="true" outlineLevel="0" collapsed="false">
      <c r="A51" s="2"/>
      <c r="B51" s="2"/>
      <c r="C51" s="2"/>
      <c r="D51" s="2"/>
      <c r="E51" s="2"/>
    </row>
    <row r="52" customFormat="false" ht="25" hidden="false" customHeight="true" outlineLevel="0" collapsed="false">
      <c r="A52" s="2"/>
      <c r="B52" s="2"/>
      <c r="C52" s="2"/>
      <c r="D52" s="2"/>
      <c r="E52" s="2"/>
    </row>
    <row r="53" customFormat="false" ht="25" hidden="false" customHeight="true" outlineLevel="0" collapsed="false">
      <c r="A53" s="2"/>
      <c r="B53" s="2"/>
      <c r="C53" s="2"/>
      <c r="D53" s="2"/>
      <c r="E53" s="2"/>
    </row>
    <row r="54" customFormat="false" ht="25" hidden="false" customHeight="true" outlineLevel="0" collapsed="false">
      <c r="A54" s="2"/>
      <c r="B54" s="2"/>
      <c r="C54" s="2"/>
      <c r="D54" s="2"/>
      <c r="E54" s="2"/>
    </row>
    <row r="55" customFormat="false" ht="25" hidden="false" customHeight="true" outlineLevel="0" collapsed="false">
      <c r="A55" s="2"/>
      <c r="B55" s="2"/>
      <c r="C55" s="2"/>
      <c r="D55" s="2"/>
      <c r="E55" s="2"/>
    </row>
    <row r="56" customFormat="false" ht="25" hidden="false" customHeight="true" outlineLevel="0" collapsed="false">
      <c r="A56" s="2"/>
      <c r="B56" s="2"/>
      <c r="C56" s="2"/>
      <c r="D56" s="2"/>
      <c r="E56" s="2"/>
    </row>
    <row r="57" customFormat="false" ht="25" hidden="false" customHeight="true" outlineLevel="0" collapsed="false">
      <c r="A57" s="2"/>
      <c r="B57" s="2"/>
      <c r="C57" s="2"/>
      <c r="D57" s="2"/>
      <c r="E57" s="2"/>
    </row>
    <row r="58" customFormat="false" ht="25" hidden="false" customHeight="true" outlineLevel="0" collapsed="false">
      <c r="A58" s="2"/>
      <c r="B58" s="2"/>
      <c r="C58" s="2"/>
      <c r="D58" s="2"/>
      <c r="E58" s="2"/>
    </row>
    <row r="59" customFormat="false" ht="25" hidden="false" customHeight="true" outlineLevel="0" collapsed="false">
      <c r="A59" s="2"/>
      <c r="B59" s="2"/>
      <c r="C59" s="2"/>
      <c r="D59" s="2"/>
      <c r="E59" s="2"/>
    </row>
    <row r="60" customFormat="false" ht="25" hidden="false" customHeight="true" outlineLevel="0" collapsed="false">
      <c r="A60" s="2"/>
      <c r="B60" s="2"/>
      <c r="C60" s="2"/>
      <c r="D60" s="2"/>
      <c r="E60" s="2"/>
    </row>
    <row r="61" customFormat="false" ht="25" hidden="false" customHeight="true" outlineLevel="0" collapsed="false">
      <c r="A61" s="2"/>
      <c r="B61" s="2"/>
      <c r="C61" s="2"/>
      <c r="D61" s="2"/>
      <c r="E61" s="2"/>
    </row>
    <row r="62" customFormat="false" ht="25" hidden="false" customHeight="true" outlineLevel="0" collapsed="false">
      <c r="A62" s="2"/>
      <c r="B62" s="2"/>
      <c r="C62" s="2"/>
      <c r="D62" s="2"/>
      <c r="E62" s="2"/>
    </row>
    <row r="63" customFormat="false" ht="25" hidden="false" customHeight="true" outlineLevel="0" collapsed="false">
      <c r="A63" s="2"/>
      <c r="B63" s="2"/>
      <c r="C63" s="2"/>
      <c r="D63" s="2"/>
      <c r="E63" s="2"/>
    </row>
    <row r="64" customFormat="false" ht="25" hidden="false" customHeight="true" outlineLevel="0" collapsed="false">
      <c r="A64" s="2"/>
      <c r="B64" s="2"/>
      <c r="C64" s="2"/>
      <c r="D64" s="2"/>
      <c r="E64" s="2"/>
    </row>
    <row r="65" customFormat="false" ht="25" hidden="false" customHeight="true" outlineLevel="0" collapsed="false">
      <c r="A65" s="2"/>
      <c r="B65" s="2"/>
      <c r="C65" s="2"/>
      <c r="D65" s="2"/>
      <c r="E65" s="2"/>
    </row>
    <row r="66" customFormat="false" ht="25" hidden="false" customHeight="true" outlineLevel="0" collapsed="false">
      <c r="A66" s="2"/>
      <c r="B66" s="2"/>
      <c r="C66" s="2"/>
      <c r="D66" s="2"/>
      <c r="E66" s="2"/>
    </row>
    <row r="67" customFormat="false" ht="25" hidden="false" customHeight="true" outlineLevel="0" collapsed="false">
      <c r="A67" s="2"/>
      <c r="B67" s="2"/>
      <c r="C67" s="2"/>
      <c r="D67" s="2"/>
      <c r="E67" s="2"/>
    </row>
    <row r="68" customFormat="false" ht="25" hidden="false" customHeight="true" outlineLevel="0" collapsed="false">
      <c r="A68" s="2"/>
      <c r="B68" s="2"/>
      <c r="C68" s="2"/>
      <c r="D68" s="2"/>
      <c r="E68" s="2"/>
    </row>
    <row r="69" customFormat="false" ht="25" hidden="false" customHeight="true" outlineLevel="0" collapsed="false">
      <c r="A69" s="2"/>
      <c r="B69" s="2"/>
      <c r="C69" s="2"/>
      <c r="D69" s="2"/>
      <c r="E69" s="2"/>
    </row>
    <row r="70" customFormat="false" ht="25" hidden="false" customHeight="true" outlineLevel="0" collapsed="false">
      <c r="A70" s="2"/>
      <c r="B70" s="2"/>
      <c r="C70" s="2"/>
      <c r="D70" s="2"/>
      <c r="E70" s="2"/>
    </row>
    <row r="71" customFormat="false" ht="25" hidden="false" customHeight="true" outlineLevel="0" collapsed="false">
      <c r="A71" s="2"/>
      <c r="B71" s="2"/>
      <c r="C71" s="2"/>
      <c r="D71" s="2"/>
      <c r="E71" s="2"/>
    </row>
    <row r="72" customFormat="false" ht="25" hidden="false" customHeight="true" outlineLevel="0" collapsed="false">
      <c r="A72" s="2"/>
      <c r="B72" s="2"/>
      <c r="C72" s="2"/>
      <c r="D72" s="2"/>
      <c r="E72" s="2"/>
    </row>
    <row r="73" customFormat="false" ht="25" hidden="false" customHeight="true" outlineLevel="0" collapsed="false">
      <c r="A73" s="2"/>
      <c r="B73" s="2"/>
      <c r="C73" s="2"/>
      <c r="D73" s="2"/>
      <c r="E73" s="2"/>
    </row>
    <row r="74" customFormat="false" ht="25" hidden="false" customHeight="true" outlineLevel="0" collapsed="false">
      <c r="A74" s="2"/>
      <c r="B74" s="2"/>
      <c r="C74" s="2"/>
      <c r="D74" s="2"/>
      <c r="E74" s="2"/>
    </row>
    <row r="75" customFormat="false" ht="25" hidden="false" customHeight="true" outlineLevel="0" collapsed="false">
      <c r="A75" s="2"/>
      <c r="B75" s="2"/>
      <c r="C75" s="2"/>
      <c r="D75" s="2"/>
      <c r="E75" s="2"/>
    </row>
    <row r="76" customFormat="false" ht="25" hidden="false" customHeight="true" outlineLevel="0" collapsed="false">
      <c r="A76" s="2"/>
      <c r="B76" s="2"/>
      <c r="C76" s="2"/>
      <c r="D76" s="2"/>
      <c r="E76" s="2"/>
    </row>
    <row r="77" customFormat="false" ht="25" hidden="false" customHeight="true" outlineLevel="0" collapsed="false">
      <c r="A77" s="2"/>
      <c r="B77" s="2"/>
      <c r="C77" s="2"/>
      <c r="D77" s="2"/>
      <c r="E77" s="2"/>
    </row>
    <row r="78" customFormat="false" ht="25" hidden="false" customHeight="true" outlineLevel="0" collapsed="false">
      <c r="A78" s="2"/>
      <c r="B78" s="2"/>
      <c r="C78" s="2"/>
      <c r="D78" s="2"/>
      <c r="E78" s="2"/>
    </row>
    <row r="79" customFormat="false" ht="25" hidden="false" customHeight="true" outlineLevel="0" collapsed="false">
      <c r="A79" s="2"/>
      <c r="B79" s="2"/>
      <c r="C79" s="2"/>
      <c r="D79" s="2"/>
      <c r="E79" s="2"/>
    </row>
    <row r="80" customFormat="false" ht="25" hidden="false" customHeight="true" outlineLevel="0" collapsed="false">
      <c r="A80" s="2"/>
      <c r="B80" s="2"/>
      <c r="C80" s="2"/>
      <c r="D80" s="2"/>
      <c r="E80" s="2"/>
    </row>
    <row r="81" customFormat="false" ht="25" hidden="false" customHeight="true" outlineLevel="0" collapsed="false">
      <c r="A81" s="2"/>
      <c r="B81" s="2"/>
      <c r="C81" s="2"/>
      <c r="D81" s="2"/>
      <c r="E81" s="2"/>
    </row>
    <row r="82" customFormat="false" ht="25" hidden="false" customHeight="true" outlineLevel="0" collapsed="false">
      <c r="A82" s="2"/>
      <c r="B82" s="2"/>
      <c r="C82" s="2"/>
      <c r="D82" s="2"/>
      <c r="E82" s="2"/>
    </row>
    <row r="83" customFormat="false" ht="25" hidden="false" customHeight="true" outlineLevel="0" collapsed="false">
      <c r="A83" s="2"/>
      <c r="B83" s="2"/>
      <c r="C83" s="2"/>
      <c r="D83" s="2"/>
      <c r="E83" s="2"/>
    </row>
    <row r="84" customFormat="false" ht="25" hidden="false" customHeight="true" outlineLevel="0" collapsed="false">
      <c r="A84" s="2"/>
      <c r="B84" s="2"/>
      <c r="C84" s="2"/>
      <c r="D84" s="2"/>
      <c r="E84" s="2"/>
    </row>
    <row r="85" customFormat="false" ht="25" hidden="false" customHeight="true" outlineLevel="0" collapsed="false">
      <c r="A85" s="2"/>
      <c r="B85" s="2"/>
      <c r="C85" s="2"/>
      <c r="D85" s="2"/>
      <c r="E85" s="2"/>
    </row>
    <row r="86" customFormat="false" ht="25" hidden="false" customHeight="true" outlineLevel="0" collapsed="false">
      <c r="A86" s="2"/>
      <c r="B86" s="2"/>
      <c r="C86" s="2"/>
      <c r="D86" s="2"/>
      <c r="E86" s="2"/>
    </row>
    <row r="87" customFormat="false" ht="25" hidden="false" customHeight="true" outlineLevel="0" collapsed="false">
      <c r="A87" s="2"/>
      <c r="B87" s="2"/>
      <c r="C87" s="2"/>
      <c r="D87" s="2"/>
      <c r="E87" s="2"/>
    </row>
    <row r="88" customFormat="false" ht="25" hidden="false" customHeight="true" outlineLevel="0" collapsed="false">
      <c r="A88" s="2"/>
      <c r="B88" s="2"/>
      <c r="C88" s="2"/>
      <c r="D88" s="2"/>
      <c r="E88" s="2"/>
    </row>
    <row r="89" customFormat="false" ht="25" hidden="false" customHeight="true" outlineLevel="0" collapsed="false">
      <c r="A89" s="2"/>
      <c r="B89" s="2"/>
      <c r="C89" s="2"/>
      <c r="D89" s="2"/>
      <c r="E89" s="2"/>
    </row>
    <row r="90" customFormat="false" ht="25" hidden="false" customHeight="true" outlineLevel="0" collapsed="false">
      <c r="A90" s="2"/>
      <c r="B90" s="2"/>
      <c r="C90" s="2"/>
      <c r="D90" s="2"/>
      <c r="E90" s="2"/>
    </row>
    <row r="91" customFormat="false" ht="25" hidden="false" customHeight="true" outlineLevel="0" collapsed="false">
      <c r="A91" s="2"/>
      <c r="B91" s="2"/>
      <c r="C91" s="2"/>
      <c r="D91" s="2"/>
      <c r="E91" s="2"/>
    </row>
    <row r="92" customFormat="false" ht="25" hidden="false" customHeight="true" outlineLevel="0" collapsed="false">
      <c r="A92" s="2"/>
      <c r="B92" s="2"/>
      <c r="C92" s="2"/>
      <c r="D92" s="2"/>
      <c r="E92" s="2"/>
    </row>
    <row r="93" customFormat="false" ht="25" hidden="false" customHeight="true" outlineLevel="0" collapsed="false">
      <c r="A93" s="2"/>
      <c r="B93" s="2"/>
      <c r="C93" s="2"/>
      <c r="D93" s="2"/>
      <c r="E93" s="2"/>
    </row>
    <row r="94" customFormat="false" ht="25" hidden="false" customHeight="true" outlineLevel="0" collapsed="false">
      <c r="A94" s="2"/>
      <c r="B94" s="2"/>
      <c r="C94" s="2"/>
      <c r="D94" s="2"/>
      <c r="E94" s="2"/>
    </row>
    <row r="95" customFormat="false" ht="25" hidden="false" customHeight="true" outlineLevel="0" collapsed="false">
      <c r="A95" s="2"/>
      <c r="B95" s="2"/>
      <c r="C95" s="2"/>
      <c r="D95" s="2"/>
      <c r="E95" s="2"/>
    </row>
    <row r="96" customFormat="false" ht="25" hidden="false" customHeight="true" outlineLevel="0" collapsed="false">
      <c r="A96" s="2"/>
      <c r="B96" s="2"/>
      <c r="C96" s="2"/>
      <c r="D96" s="2"/>
      <c r="E96" s="2"/>
    </row>
    <row r="97" customFormat="false" ht="25" hidden="false" customHeight="true" outlineLevel="0" collapsed="false">
      <c r="A97" s="2"/>
      <c r="B97" s="2"/>
      <c r="C97" s="2"/>
      <c r="D97" s="2"/>
      <c r="E97" s="2"/>
    </row>
    <row r="98" customFormat="false" ht="25" hidden="false" customHeight="true" outlineLevel="0" collapsed="false">
      <c r="A98" s="2"/>
      <c r="B98" s="2"/>
      <c r="C98" s="2"/>
      <c r="D98" s="2"/>
      <c r="E98" s="2"/>
    </row>
    <row r="99" customFormat="false" ht="25" hidden="false" customHeight="true" outlineLevel="0" collapsed="false">
      <c r="A99" s="2"/>
      <c r="B99" s="2"/>
      <c r="C99" s="2"/>
      <c r="D99" s="2"/>
      <c r="E99" s="2"/>
    </row>
    <row r="100" customFormat="false" ht="25" hidden="false" customHeight="true" outlineLevel="0" collapsed="false">
      <c r="A100" s="2"/>
      <c r="B100" s="2"/>
      <c r="C100" s="2"/>
      <c r="D100" s="2"/>
      <c r="E100" s="2"/>
    </row>
    <row r="101" customFormat="false" ht="25" hidden="false" customHeight="true" outlineLevel="0" collapsed="false">
      <c r="A101" s="2"/>
      <c r="B101" s="2"/>
      <c r="C101" s="2"/>
      <c r="D101" s="2"/>
      <c r="E101" s="2"/>
    </row>
    <row r="102" customFormat="false" ht="25" hidden="false" customHeight="true" outlineLevel="0" collapsed="false">
      <c r="A102" s="2"/>
      <c r="B102" s="2"/>
      <c r="C102" s="2"/>
      <c r="D102" s="2"/>
      <c r="E102" s="2"/>
    </row>
    <row r="103" customFormat="false" ht="25" hidden="false" customHeight="true" outlineLevel="0" collapsed="false">
      <c r="A103" s="2"/>
      <c r="B103" s="2"/>
      <c r="C103" s="2"/>
      <c r="D103" s="2"/>
      <c r="E103" s="2"/>
    </row>
    <row r="104" customFormat="false" ht="25" hidden="false" customHeight="true" outlineLevel="0" collapsed="false">
      <c r="A104" s="2"/>
      <c r="B104" s="2"/>
      <c r="C104" s="2"/>
      <c r="D104" s="2"/>
      <c r="E104" s="2"/>
    </row>
    <row r="105" customFormat="false" ht="25" hidden="false" customHeight="true" outlineLevel="0" collapsed="false">
      <c r="A105" s="2"/>
      <c r="B105" s="2"/>
      <c r="C105" s="2"/>
      <c r="D105" s="2"/>
      <c r="E105" s="2"/>
    </row>
    <row r="106" customFormat="false" ht="25" hidden="false" customHeight="true" outlineLevel="0" collapsed="false">
      <c r="A106" s="2"/>
      <c r="B106" s="2"/>
      <c r="C106" s="2"/>
      <c r="D106" s="2"/>
      <c r="E106" s="2"/>
    </row>
    <row r="107" customFormat="false" ht="25" hidden="false" customHeight="true" outlineLevel="0" collapsed="false">
      <c r="A107" s="2"/>
      <c r="B107" s="2"/>
      <c r="C107" s="2"/>
      <c r="D107" s="2"/>
      <c r="E107" s="2"/>
    </row>
    <row r="108" customFormat="false" ht="25" hidden="false" customHeight="true" outlineLevel="0" collapsed="false">
      <c r="A108" s="2"/>
      <c r="B108" s="2"/>
      <c r="C108" s="2"/>
      <c r="D108" s="2"/>
      <c r="E108" s="2"/>
    </row>
    <row r="109" customFormat="false" ht="25" hidden="false" customHeight="true" outlineLevel="0" collapsed="false">
      <c r="A109" s="2"/>
      <c r="B109" s="2"/>
      <c r="C109" s="2"/>
      <c r="D109" s="2"/>
      <c r="E109" s="2"/>
    </row>
    <row r="110" customFormat="false" ht="25" hidden="false" customHeight="true" outlineLevel="0" collapsed="false">
      <c r="A110" s="2"/>
      <c r="B110" s="2"/>
      <c r="C110" s="2"/>
      <c r="D110" s="2"/>
      <c r="E110" s="2"/>
    </row>
    <row r="111" customFormat="false" ht="25" hidden="false" customHeight="true" outlineLevel="0" collapsed="false">
      <c r="A111" s="2"/>
      <c r="B111" s="2"/>
      <c r="C111" s="2"/>
      <c r="D111" s="2"/>
      <c r="E111" s="2"/>
    </row>
    <row r="112" customFormat="false" ht="25" hidden="false" customHeight="true" outlineLevel="0" collapsed="false">
      <c r="A112" s="2"/>
      <c r="B112" s="2"/>
      <c r="C112" s="2"/>
      <c r="D112" s="2"/>
      <c r="E112" s="2"/>
    </row>
    <row r="113" customFormat="false" ht="25" hidden="false" customHeight="true" outlineLevel="0" collapsed="false">
      <c r="A113" s="2"/>
      <c r="B113" s="2"/>
      <c r="C113" s="2"/>
      <c r="D113" s="2"/>
      <c r="E113" s="2"/>
    </row>
    <row r="114" customFormat="false" ht="25" hidden="false" customHeight="true" outlineLevel="0" collapsed="false">
      <c r="A114" s="2"/>
      <c r="B114" s="2"/>
      <c r="C114" s="2"/>
      <c r="D114" s="2"/>
      <c r="E114" s="2"/>
    </row>
    <row r="115" customFormat="false" ht="25" hidden="false" customHeight="true" outlineLevel="0" collapsed="false">
      <c r="A115" s="2"/>
      <c r="B115" s="2"/>
      <c r="C115" s="2"/>
      <c r="D115" s="2"/>
      <c r="E115" s="2"/>
    </row>
    <row r="116" customFormat="false" ht="25" hidden="false" customHeight="true" outlineLevel="0" collapsed="false">
      <c r="A116" s="2"/>
      <c r="B116" s="2"/>
      <c r="C116" s="2"/>
      <c r="D116" s="2"/>
      <c r="E116" s="2"/>
    </row>
    <row r="117" customFormat="false" ht="25" hidden="false" customHeight="true" outlineLevel="0" collapsed="false">
      <c r="A117" s="2"/>
      <c r="B117" s="2"/>
      <c r="C117" s="2"/>
      <c r="D117" s="2"/>
      <c r="E117" s="2"/>
    </row>
    <row r="118" customFormat="false" ht="25" hidden="false" customHeight="true" outlineLevel="0" collapsed="false">
      <c r="A118" s="2"/>
      <c r="B118" s="2"/>
      <c r="C118" s="2"/>
      <c r="D118" s="2"/>
      <c r="E118" s="2"/>
    </row>
    <row r="119" customFormat="false" ht="25" hidden="false" customHeight="true" outlineLevel="0" collapsed="false">
      <c r="A119" s="2"/>
      <c r="B119" s="2"/>
      <c r="C119" s="2"/>
      <c r="D119" s="2"/>
      <c r="E119" s="2"/>
    </row>
    <row r="120" customFormat="false" ht="25" hidden="false" customHeight="true" outlineLevel="0" collapsed="false">
      <c r="A120" s="2"/>
      <c r="B120" s="2"/>
      <c r="C120" s="2"/>
      <c r="D120" s="2"/>
      <c r="E120" s="2"/>
    </row>
    <row r="121" customFormat="false" ht="25" hidden="false" customHeight="true" outlineLevel="0" collapsed="false">
      <c r="A121" s="2"/>
      <c r="B121" s="2"/>
      <c r="C121" s="2"/>
      <c r="D121" s="2"/>
      <c r="E121" s="2"/>
    </row>
    <row r="122" customFormat="false" ht="25" hidden="false" customHeight="true" outlineLevel="0" collapsed="false">
      <c r="A122" s="2"/>
      <c r="B122" s="2"/>
      <c r="C122" s="2"/>
      <c r="D122" s="2"/>
      <c r="E122" s="2"/>
    </row>
    <row r="123" customFormat="false" ht="25" hidden="false" customHeight="true" outlineLevel="0" collapsed="false">
      <c r="A123" s="2"/>
      <c r="B123" s="2"/>
      <c r="C123" s="2"/>
      <c r="D123" s="2"/>
      <c r="E123" s="2"/>
    </row>
    <row r="124" customFormat="false" ht="25" hidden="false" customHeight="true" outlineLevel="0" collapsed="false">
      <c r="A124" s="2"/>
      <c r="B124" s="2"/>
      <c r="C124" s="2"/>
      <c r="D124" s="2"/>
      <c r="E124" s="2"/>
    </row>
    <row r="125" customFormat="false" ht="25" hidden="false" customHeight="true" outlineLevel="0" collapsed="false">
      <c r="A125" s="2"/>
      <c r="B125" s="2"/>
      <c r="C125" s="2"/>
      <c r="D125" s="2"/>
      <c r="E125" s="2"/>
    </row>
  </sheetData>
  <sheetProtection sheet="true" objects="true" scenarios="true" autoFilter="false"/>
  <mergeCells count="9">
    <mergeCell ref="A2:E2"/>
    <mergeCell ref="A4:E4"/>
    <mergeCell ref="B6:E6"/>
    <mergeCell ref="B7:E7"/>
    <mergeCell ref="B8:E8"/>
    <mergeCell ref="B17:E17"/>
    <mergeCell ref="B20:E20"/>
    <mergeCell ref="A23:E24"/>
    <mergeCell ref="A26:E27"/>
  </mergeCells>
  <conditionalFormatting sqref="B6:E8">
    <cfRule type="containsText" priority="2" operator="containsText" aboveAverage="0" equalAverage="0" bottom="0" percent="0" rank="0" text="ERROR" dxfId="0">
      <formula>NOT(ISERROR(SEARCH("ERROR",B6)))</formula>
    </cfRule>
    <cfRule type="containsText" priority="3" operator="containsText" aboveAverage="0" equalAverage="0" bottom="0" percent="0" rank="0" text="CHECK" dxfId="1">
      <formula>NOT(ISERROR(SEARCH("CHECK",B6)))</formula>
    </cfRule>
    <cfRule type="containsText" priority="4" operator="containsText" aboveAverage="0" equalAverage="0" bottom="0" percent="0" rank="0" text="BLOCKED" dxfId="2">
      <formula>NOT(ISERROR(SEARCH("BLOCKED",B6)))</formula>
    </cfRule>
    <cfRule type="containsText" priority="5" operator="containsText" aboveAverage="0" equalAverage="0" bottom="0" percent="0" rank="0" text="HOLD" dxfId="3">
      <formula>NOT(ISERROR(SEARCH("HOLD",B6)))</formula>
    </cfRule>
    <cfRule type="containsText" priority="6" operator="containsText" aboveAverage="0" equalAverage="0" bottom="0" percent="0" rank="0" text="REVIEW" dxfId="4">
      <formula>NOT(ISERROR(SEARCH("REVIEW",B6)))</formula>
    </cfRule>
    <cfRule type="containsText" priority="7" operator="containsText" aboveAverage="0" equalAverage="0" bottom="0" percent="0" rank="0" text="OUTSIDE" dxfId="5">
      <formula>NOT(ISERROR(SEARCH("OUTSIDE",B6)))</formula>
    </cfRule>
  </conditionalFormatting>
  <conditionalFormatting sqref="B17:E17">
    <cfRule type="containsText" priority="8" operator="containsText" aboveAverage="0" equalAverage="0" bottom="0" percent="0" rank="0" text="ERROR" dxfId="6">
      <formula>NOT(ISERROR(SEARCH("ERROR",B17)))</formula>
    </cfRule>
    <cfRule type="containsText" priority="9" operator="containsText" aboveAverage="0" equalAverage="0" bottom="0" percent="0" rank="0" text="CHECK" dxfId="7">
      <formula>NOT(ISERROR(SEARCH("CHECK",B17)))</formula>
    </cfRule>
    <cfRule type="containsText" priority="10" operator="containsText" aboveAverage="0" equalAverage="0" bottom="0" percent="0" rank="0" text="BLOCKED" dxfId="8">
      <formula>NOT(ISERROR(SEARCH("BLOCKED",B17)))</formula>
    </cfRule>
    <cfRule type="containsText" priority="11" operator="containsText" aboveAverage="0" equalAverage="0" bottom="0" percent="0" rank="0" text="HOLD" dxfId="9">
      <formula>NOT(ISERROR(SEARCH("HOLD",B17)))</formula>
    </cfRule>
    <cfRule type="containsText" priority="12" operator="containsText" aboveAverage="0" equalAverage="0" bottom="0" percent="0" rank="0" text="REVIEW" dxfId="10">
      <formula>NOT(ISERROR(SEARCH("REVIEW",B17)))</formula>
    </cfRule>
    <cfRule type="containsText" priority="13" operator="containsText" aboveAverage="0" equalAverage="0" bottom="0" percent="0" rank="0" text="OUTSIDE" dxfId="11">
      <formula>NOT(ISERROR(SEARCH("OUTSIDE",B17)))</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39"/>
    <col collapsed="false" customWidth="true" hidden="false" outlineLevel="0" max="2" min="2" style="1" width="61"/>
    <col collapsed="false" customWidth="true" hidden="false" outlineLevel="0" max="3" min="3" style="1" width="17"/>
    <col collapsed="false" customWidth="true" hidden="false" outlineLevel="0" max="4" min="4" style="1" width="67"/>
    <col collapsed="false" customWidth="true" hidden="false" outlineLevel="0" max="5" min="5" style="1" width="35"/>
    <col collapsed="false" customWidth="true" hidden="false" outlineLevel="0" max="6" min="6" style="1" width="17"/>
    <col collapsed="false" customWidth="true" hidden="false" outlineLevel="0" max="7" min="7" style="1" width="15"/>
    <col collapsed="false" customWidth="true" hidden="false" outlineLevel="0" max="8" min="8" style="1" width="21"/>
  </cols>
  <sheetData>
    <row r="1" customFormat="false" ht="25" hidden="false" customHeight="true" outlineLevel="0" collapsed="false">
      <c r="A1" s="2"/>
      <c r="B1" s="2"/>
      <c r="C1" s="2"/>
      <c r="D1" s="2"/>
      <c r="E1" s="2"/>
      <c r="F1" s="2"/>
      <c r="G1" s="2"/>
      <c r="H1" s="2"/>
    </row>
    <row r="2" customFormat="false" ht="32" hidden="false" customHeight="true" outlineLevel="0" collapsed="false">
      <c r="A2" s="3" t="s">
        <v>23</v>
      </c>
      <c r="B2" s="3"/>
      <c r="C2" s="3"/>
      <c r="D2" s="3"/>
      <c r="E2" s="3"/>
      <c r="F2" s="3"/>
      <c r="G2" s="3"/>
      <c r="H2" s="3"/>
    </row>
    <row r="3" customFormat="false" ht="25" hidden="false" customHeight="true" outlineLevel="0" collapsed="false">
      <c r="A3" s="4"/>
      <c r="B3" s="4"/>
      <c r="C3" s="4"/>
      <c r="D3" s="4"/>
      <c r="E3" s="4"/>
      <c r="F3" s="4"/>
      <c r="G3" s="4"/>
      <c r="H3" s="4"/>
    </row>
    <row r="4" customFormat="false" ht="28" hidden="false" customHeight="true" outlineLevel="0" collapsed="false">
      <c r="A4" s="5" t="s">
        <v>24</v>
      </c>
      <c r="B4" s="5"/>
      <c r="C4" s="5"/>
      <c r="D4" s="5"/>
      <c r="E4" s="5"/>
      <c r="F4" s="5"/>
      <c r="G4" s="5"/>
      <c r="H4" s="5"/>
    </row>
    <row r="5" customFormat="false" ht="66" hidden="false" customHeight="true" outlineLevel="0" collapsed="false">
      <c r="A5" s="6" t="s">
        <v>25</v>
      </c>
      <c r="B5" s="6" t="s">
        <v>26</v>
      </c>
      <c r="C5" s="6" t="s">
        <v>27</v>
      </c>
      <c r="D5" s="6" t="s">
        <v>28</v>
      </c>
      <c r="E5" s="6" t="s">
        <v>29</v>
      </c>
      <c r="F5" s="6" t="s">
        <v>30</v>
      </c>
      <c r="G5" s="6" t="s">
        <v>31</v>
      </c>
      <c r="H5" s="6" t="s">
        <v>32</v>
      </c>
    </row>
    <row r="6" customFormat="false" ht="68" hidden="false" customHeight="true" outlineLevel="0" collapsed="false">
      <c r="A6" s="7" t="s">
        <v>33</v>
      </c>
      <c r="B6" s="14" t="s">
        <v>34</v>
      </c>
      <c r="C6" s="7" t="s">
        <v>35</v>
      </c>
      <c r="D6" s="7" t="s">
        <v>36</v>
      </c>
      <c r="E6" s="14" t="s">
        <v>37</v>
      </c>
      <c r="F6" s="15" t="n">
        <v>46303</v>
      </c>
      <c r="G6" s="2" t="n">
        <v>1</v>
      </c>
      <c r="H6" s="16" t="str">
        <f aca="false">IF(IFERROR(AND(ISNUMBER(Observed!A6),Observed!A6=ROW()-5,ISNUMBER(Assumptions!A6),Assumptions!A6=ROW()-5,ISNUMBER(Projection!A6),Projection!A6=ROW()-5),FALSE()),"OK","ERROR")</f>
        <v>OK</v>
      </c>
    </row>
    <row r="7" customFormat="false" ht="68" hidden="false" customHeight="true" outlineLevel="0" collapsed="false">
      <c r="A7" s="7" t="s">
        <v>38</v>
      </c>
      <c r="B7" s="17" t="n">
        <v>100</v>
      </c>
      <c r="C7" s="7" t="s">
        <v>39</v>
      </c>
      <c r="D7" s="7" t="s">
        <v>40</v>
      </c>
      <c r="E7" s="14" t="s">
        <v>37</v>
      </c>
      <c r="F7" s="15" t="n">
        <v>46303</v>
      </c>
      <c r="G7" s="2" t="n">
        <v>2</v>
      </c>
      <c r="H7" s="16" t="str">
        <f aca="false">IF(IFERROR(AND(ISNUMBER(Observed!A7),Observed!A7=ROW()-5,ISNUMBER(Assumptions!A7),Assumptions!A7=ROW()-5,ISNUMBER(Projection!A7),Projection!A7=ROW()-5),FALSE()),"OK","ERROR")</f>
        <v>OK</v>
      </c>
    </row>
    <row r="8" customFormat="false" ht="68" hidden="false" customHeight="true" outlineLevel="0" collapsed="false">
      <c r="A8" s="7" t="s">
        <v>41</v>
      </c>
      <c r="B8" s="17" t="n">
        <v>2</v>
      </c>
      <c r="C8" s="7" t="s">
        <v>42</v>
      </c>
      <c r="D8" s="7" t="s">
        <v>43</v>
      </c>
      <c r="E8" s="14" t="s">
        <v>37</v>
      </c>
      <c r="F8" s="15" t="n">
        <v>46303</v>
      </c>
      <c r="G8" s="2" t="n">
        <v>3</v>
      </c>
      <c r="H8" s="16" t="str">
        <f aca="false">IF(IFERROR(AND(ISNUMBER(Observed!A8),Observed!A8=ROW()-5,ISNUMBER(Assumptions!A8),Assumptions!A8=ROW()-5,ISNUMBER(Projection!A8),Projection!A8=ROW()-5),FALSE()),"OK","ERROR")</f>
        <v>OK</v>
      </c>
    </row>
    <row r="9" customFormat="false" ht="68" hidden="false" customHeight="true" outlineLevel="0" collapsed="false">
      <c r="A9" s="7" t="s">
        <v>44</v>
      </c>
      <c r="B9" s="17" t="n">
        <v>5</v>
      </c>
      <c r="C9" s="7" t="s">
        <v>42</v>
      </c>
      <c r="D9" s="7" t="s">
        <v>45</v>
      </c>
      <c r="E9" s="14" t="s">
        <v>37</v>
      </c>
      <c r="F9" s="15" t="n">
        <v>46303</v>
      </c>
      <c r="G9" s="2" t="n">
        <v>4</v>
      </c>
      <c r="H9" s="16" t="str">
        <f aca="false">IF(IFERROR(AND(ISNUMBER(Observed!A9),Observed!A9=ROW()-5,ISNUMBER(Assumptions!A9),Assumptions!A9=ROW()-5,ISNUMBER(Projection!A9),Projection!A9=ROW()-5),FALSE()),"OK","ERROR")</f>
        <v>OK</v>
      </c>
    </row>
    <row r="10" customFormat="false" ht="68" hidden="false" customHeight="true" outlineLevel="0" collapsed="false">
      <c r="A10" s="7" t="s">
        <v>46</v>
      </c>
      <c r="B10" s="14" t="s">
        <v>47</v>
      </c>
      <c r="C10" s="7" t="s">
        <v>48</v>
      </c>
      <c r="D10" s="7" t="s">
        <v>49</v>
      </c>
      <c r="E10" s="14" t="s">
        <v>37</v>
      </c>
      <c r="F10" s="15" t="n">
        <v>46303</v>
      </c>
      <c r="G10" s="2" t="n">
        <v>5</v>
      </c>
      <c r="H10" s="16" t="str">
        <f aca="false">IF(IFERROR(AND(ISNUMBER(Observed!A10),Observed!A10=ROW()-5,ISNUMBER(Assumptions!A10),Assumptions!A10=ROW()-5,ISNUMBER(Projection!A10),Projection!A10=ROW()-5),FALSE()),"OK","ERROR")</f>
        <v>OK</v>
      </c>
    </row>
    <row r="11" customFormat="false" ht="68" hidden="false" customHeight="true" outlineLevel="0" collapsed="false">
      <c r="A11" s="7" t="s">
        <v>50</v>
      </c>
      <c r="B11" s="7" t="s">
        <v>51</v>
      </c>
      <c r="C11" s="7" t="s">
        <v>52</v>
      </c>
      <c r="D11" s="7" t="s">
        <v>53</v>
      </c>
      <c r="E11" s="14" t="s">
        <v>37</v>
      </c>
      <c r="F11" s="15" t="n">
        <v>46303</v>
      </c>
      <c r="G11" s="2" t="n">
        <v>6</v>
      </c>
      <c r="H11" s="16" t="str">
        <f aca="false">IF(IFERROR(AND(ISNUMBER(Observed!A11),Observed!A11=ROW()-5,ISNUMBER(Assumptions!A11),Assumptions!A11=ROW()-5,ISNUMBER(Projection!A11),Projection!A11=ROW()-5),FALSE()),"OK","ERROR")</f>
        <v>OK</v>
      </c>
    </row>
    <row r="12" customFormat="false" ht="68" hidden="false" customHeight="true" outlineLevel="0" collapsed="false">
      <c r="A12" s="7" t="s">
        <v>54</v>
      </c>
      <c r="B12" s="15" t="n">
        <v>46266</v>
      </c>
      <c r="C12" s="7" t="s">
        <v>55</v>
      </c>
      <c r="D12" s="7" t="s">
        <v>56</v>
      </c>
      <c r="E12" s="14" t="s">
        <v>37</v>
      </c>
      <c r="F12" s="15" t="n">
        <v>46303</v>
      </c>
      <c r="G12" s="2" t="n">
        <v>7</v>
      </c>
      <c r="H12" s="16" t="str">
        <f aca="false">IF(IFERROR(AND(ISNUMBER(Observed!A12),Observed!A12=ROW()-5,ISNUMBER(Assumptions!A12),Assumptions!A12=ROW()-5,ISNUMBER(Projection!A12),Projection!A12=ROW()-5),FALSE()),"OK","ERROR")</f>
        <v>OK</v>
      </c>
    </row>
    <row r="13" customFormat="false" ht="68" hidden="false" customHeight="true" outlineLevel="0" collapsed="false">
      <c r="A13" s="7" t="s">
        <v>57</v>
      </c>
      <c r="B13" s="14" t="s">
        <v>58</v>
      </c>
      <c r="C13" s="7" t="s">
        <v>35</v>
      </c>
      <c r="D13" s="7" t="s">
        <v>59</v>
      </c>
      <c r="E13" s="14" t="s">
        <v>37</v>
      </c>
      <c r="F13" s="15" t="n">
        <v>46303</v>
      </c>
      <c r="G13" s="2" t="n">
        <v>8</v>
      </c>
      <c r="H13" s="16" t="str">
        <f aca="false">IF(IFERROR(AND(ISNUMBER(Observed!A13),Observed!A13=ROW()-5,ISNUMBER(Assumptions!A13),Assumptions!A13=ROW()-5,ISNUMBER(Projection!A13),Projection!A13=ROW()-5),FALSE()),"OK","ERROR")</f>
        <v>OK</v>
      </c>
    </row>
    <row r="14" customFormat="false" ht="68" hidden="false" customHeight="true" outlineLevel="0" collapsed="false">
      <c r="A14" s="7" t="s">
        <v>60</v>
      </c>
      <c r="B14" s="18"/>
      <c r="C14" s="7" t="s">
        <v>51</v>
      </c>
      <c r="D14" s="7" t="s">
        <v>61</v>
      </c>
      <c r="E14" s="14" t="s">
        <v>37</v>
      </c>
      <c r="F14" s="15" t="n">
        <v>46303</v>
      </c>
      <c r="G14" s="2" t="n">
        <v>9</v>
      </c>
      <c r="H14" s="16" t="str">
        <f aca="false">IF(IFERROR(AND(ISNUMBER(Observed!A14),Observed!A14=ROW()-5,ISNUMBER(Assumptions!A14),Assumptions!A14=ROW()-5,ISNUMBER(Projection!A14),Projection!A14=ROW()-5),FALSE()),"OK","ERROR")</f>
        <v>OK</v>
      </c>
    </row>
    <row r="15" customFormat="false" ht="68" hidden="false" customHeight="true" outlineLevel="0" collapsed="false">
      <c r="A15" s="7" t="s">
        <v>62</v>
      </c>
      <c r="B15" s="19" t="n">
        <v>0</v>
      </c>
      <c r="C15" s="7" t="s">
        <v>63</v>
      </c>
      <c r="D15" s="7" t="s">
        <v>64</v>
      </c>
      <c r="E15" s="14" t="s">
        <v>37</v>
      </c>
      <c r="F15" s="15" t="n">
        <v>46303</v>
      </c>
      <c r="G15" s="2" t="n">
        <v>10</v>
      </c>
      <c r="H15" s="16" t="str">
        <f aca="false">IF(IFERROR(AND(ISNUMBER(Observed!A15),Observed!A15=ROW()-5,ISNUMBER(Assumptions!A15),Assumptions!A15=ROW()-5,ISNUMBER(Projection!A15),Projection!A15=ROW()-5),FALSE()),"OK","ERROR")</f>
        <v>OK</v>
      </c>
    </row>
    <row r="16" customFormat="false" ht="68" hidden="false" customHeight="true" outlineLevel="0" collapsed="false">
      <c r="A16" s="7" t="s">
        <v>65</v>
      </c>
      <c r="B16" s="7" t="s">
        <v>66</v>
      </c>
      <c r="C16" s="7" t="s">
        <v>52</v>
      </c>
      <c r="D16" s="7" t="s">
        <v>66</v>
      </c>
      <c r="E16" s="14" t="s">
        <v>37</v>
      </c>
      <c r="F16" s="15" t="n">
        <v>46303</v>
      </c>
      <c r="G16" s="2" t="n">
        <v>11</v>
      </c>
      <c r="H16" s="16" t="str">
        <f aca="false">IF(IFERROR(AND(ISNUMBER(Observed!A16),Observed!A16=ROW()-5,ISNUMBER(Assumptions!A16),Assumptions!A16=ROW()-5,ISNUMBER(Projection!A16),Projection!A16=ROW()-5),FALSE()),"OK","ERROR")</f>
        <v>OK</v>
      </c>
    </row>
    <row r="17" customFormat="false" ht="68" hidden="false" customHeight="true" outlineLevel="0" collapsed="false">
      <c r="A17" s="7" t="s">
        <v>67</v>
      </c>
      <c r="B17" s="14" t="s">
        <v>68</v>
      </c>
      <c r="C17" s="7" t="s">
        <v>48</v>
      </c>
      <c r="D17" s="7" t="s">
        <v>69</v>
      </c>
      <c r="E17" s="14" t="s">
        <v>37</v>
      </c>
      <c r="F17" s="15" t="n">
        <v>46303</v>
      </c>
      <c r="G17" s="2" t="n">
        <v>12</v>
      </c>
      <c r="H17" s="16" t="str">
        <f aca="false">IF(IFERROR(AND(ISNUMBER(Observed!A17),Observed!A17=ROW()-5,ISNUMBER(Assumptions!A17),Assumptions!A17=ROW()-5,ISNUMBER(Projection!A17),Projection!A17=ROW()-5),FALSE()),"OK","ERROR")</f>
        <v>OK</v>
      </c>
    </row>
    <row r="18" customFormat="false" ht="68" hidden="false" customHeight="true" outlineLevel="0" collapsed="false">
      <c r="A18" s="7" t="s">
        <v>70</v>
      </c>
      <c r="B18" s="14" t="s">
        <v>68</v>
      </c>
      <c r="C18" s="7" t="s">
        <v>48</v>
      </c>
      <c r="D18" s="7" t="s">
        <v>71</v>
      </c>
      <c r="E18" s="14" t="s">
        <v>37</v>
      </c>
      <c r="F18" s="15" t="n">
        <v>46303</v>
      </c>
      <c r="G18" s="2" t="n">
        <v>13</v>
      </c>
      <c r="H18" s="16" t="str">
        <f aca="false">IF(IFERROR(AND(ISNUMBER(Observed!A18),Observed!A18=ROW()-5,ISNUMBER(Assumptions!A18),Assumptions!A18=ROW()-5,ISNUMBER(Projection!A18),Projection!A18=ROW()-5),FALSE()),"OK","ERROR")</f>
        <v>OK</v>
      </c>
    </row>
    <row r="19" customFormat="false" ht="68" hidden="false" customHeight="true" outlineLevel="0" collapsed="false">
      <c r="A19" s="7" t="s">
        <v>72</v>
      </c>
      <c r="B19" s="14" t="s">
        <v>68</v>
      </c>
      <c r="C19" s="7" t="s">
        <v>48</v>
      </c>
      <c r="D19" s="7" t="s">
        <v>73</v>
      </c>
      <c r="E19" s="14" t="s">
        <v>37</v>
      </c>
      <c r="F19" s="15" t="n">
        <v>46303</v>
      </c>
      <c r="G19" s="2" t="n">
        <v>14</v>
      </c>
      <c r="H19" s="16" t="str">
        <f aca="false">IF(IFERROR(AND(ISNUMBER(Observed!A19),Observed!A19=ROW()-5,ISNUMBER(Assumptions!A19),Assumptions!A19=ROW()-5,ISNUMBER(Projection!A19),Projection!A19=ROW()-5),FALSE()),"OK","ERROR")</f>
        <v>OK</v>
      </c>
    </row>
    <row r="20" customFormat="false" ht="88" hidden="false" customHeight="true" outlineLevel="0" collapsed="false">
      <c r="A20" s="7" t="s">
        <v>74</v>
      </c>
      <c r="B20" s="14" t="s">
        <v>75</v>
      </c>
      <c r="C20" s="7" t="s">
        <v>35</v>
      </c>
      <c r="D20" s="7" t="s">
        <v>76</v>
      </c>
      <c r="E20" s="14" t="s">
        <v>37</v>
      </c>
      <c r="F20" s="15" t="n">
        <v>46303</v>
      </c>
      <c r="G20" s="2" t="n">
        <v>15</v>
      </c>
      <c r="H20" s="16" t="str">
        <f aca="false">IF(IFERROR(AND(ISNUMBER(Observed!A20),Observed!A20=ROW()-5,ISNUMBER(Assumptions!A20),Assumptions!A20=ROW()-5,ISNUMBER(Projection!A20),Projection!A20=ROW()-5),FALSE()),"OK","ERROR")</f>
        <v>OK</v>
      </c>
    </row>
    <row r="21" customFormat="false" ht="88" hidden="false" customHeight="true" outlineLevel="0" collapsed="false">
      <c r="A21" s="7" t="s">
        <v>77</v>
      </c>
      <c r="B21" s="14" t="s">
        <v>78</v>
      </c>
      <c r="C21" s="7" t="s">
        <v>35</v>
      </c>
      <c r="D21" s="7" t="s">
        <v>79</v>
      </c>
      <c r="E21" s="14" t="s">
        <v>37</v>
      </c>
      <c r="F21" s="15" t="n">
        <v>46303</v>
      </c>
      <c r="G21" s="2" t="n">
        <v>16</v>
      </c>
      <c r="H21" s="16" t="str">
        <f aca="false">IF(IFERROR(AND(ISNUMBER(Observed!A21),Observed!A21=ROW()-5,ISNUMBER(Assumptions!A21),Assumptions!A21=ROW()-5,ISNUMBER(Projection!A21),Projection!A21=ROW()-5),FALSE()),"OK","ERROR")</f>
        <v>OK</v>
      </c>
    </row>
    <row r="22" customFormat="false" ht="88" hidden="false" customHeight="true" outlineLevel="0" collapsed="false">
      <c r="A22" s="7" t="s">
        <v>80</v>
      </c>
      <c r="B22" s="14" t="s">
        <v>81</v>
      </c>
      <c r="C22" s="7" t="s">
        <v>35</v>
      </c>
      <c r="D22" s="7" t="s">
        <v>82</v>
      </c>
      <c r="E22" s="14" t="s">
        <v>37</v>
      </c>
      <c r="F22" s="15" t="n">
        <v>46303</v>
      </c>
      <c r="G22" s="2" t="n">
        <v>17</v>
      </c>
      <c r="H22" s="16" t="str">
        <f aca="false">IF(IFERROR(AND(ISNUMBER(Observed!A22),Observed!A22=ROW()-5,ISNUMBER(Assumptions!A22),Assumptions!A22=ROW()-5,ISNUMBER(Projection!A22),Projection!A22=ROW()-5),FALSE()),"OK","ERROR")</f>
        <v>OK</v>
      </c>
    </row>
    <row r="23" customFormat="false" ht="88" hidden="false" customHeight="true" outlineLevel="0" collapsed="false">
      <c r="A23" s="7" t="s">
        <v>83</v>
      </c>
      <c r="B23" s="18" t="n">
        <v>0</v>
      </c>
      <c r="C23" s="7" t="s">
        <v>51</v>
      </c>
      <c r="D23" s="7" t="s">
        <v>84</v>
      </c>
      <c r="E23" s="14" t="s">
        <v>37</v>
      </c>
      <c r="F23" s="15" t="n">
        <v>46303</v>
      </c>
      <c r="G23" s="2" t="n">
        <v>18</v>
      </c>
      <c r="H23" s="16" t="str">
        <f aca="false">IF(IFERROR(AND(ISNUMBER(Observed!A23),Observed!A23=ROW()-5,ISNUMBER(Assumptions!A23),Assumptions!A23=ROW()-5,ISNUMBER(Projection!A23),Projection!A23=ROW()-5),FALSE()),"OK","ERROR")</f>
        <v>OK</v>
      </c>
    </row>
    <row r="24" customFormat="false" ht="88" hidden="false" customHeight="true" outlineLevel="0" collapsed="false">
      <c r="A24" s="7" t="s">
        <v>85</v>
      </c>
      <c r="B24" s="14" t="s">
        <v>86</v>
      </c>
      <c r="C24" s="7" t="s">
        <v>35</v>
      </c>
      <c r="D24" s="7" t="s">
        <v>87</v>
      </c>
      <c r="E24" s="14" t="s">
        <v>37</v>
      </c>
      <c r="F24" s="15" t="n">
        <v>46303</v>
      </c>
      <c r="G24" s="2" t="n">
        <v>19</v>
      </c>
      <c r="H24" s="16" t="str">
        <f aca="false">IF(IFERROR(AND(ISNUMBER(Observed!A24),Observed!A24=ROW()-5,ISNUMBER(Assumptions!A24),Assumptions!A24=ROW()-5,ISNUMBER(Projection!A24),Projection!A24=ROW()-5),FALSE()),"OK","ERROR")</f>
        <v>OK</v>
      </c>
    </row>
    <row r="25" customFormat="false" ht="25" hidden="false" customHeight="true" outlineLevel="0" collapsed="false">
      <c r="A25" s="2"/>
      <c r="B25" s="2"/>
      <c r="C25" s="2"/>
      <c r="D25" s="2"/>
      <c r="E25" s="2"/>
      <c r="F25" s="2"/>
      <c r="G25" s="2" t="n">
        <v>20</v>
      </c>
      <c r="H25" s="16" t="str">
        <f aca="false">IF(IFERROR(AND(ISNUMBER(Observed!A25),Observed!A25=ROW()-5,ISNUMBER(Assumptions!A25),Assumptions!A25=ROW()-5,ISNUMBER(Projection!A25),Projection!A25=ROW()-5),FALSE()),"OK","ERROR")</f>
        <v>OK</v>
      </c>
    </row>
    <row r="26" customFormat="false" ht="25" hidden="false" customHeight="true" outlineLevel="0" collapsed="false">
      <c r="A26" s="2" t="s">
        <v>88</v>
      </c>
      <c r="B26" s="2" t="str">
        <f aca="false">IF(IFERROR(AND(ISTEXT(B6),LEN(TRIM(B6))&gt;0,ISNUMBER(B7),B7&gt;=1,B7&lt;=1000000000,B7=INT(B7),ISNUMBER(B8),B8&gt;=1,B8&lt;=120,B8=INT(B8),ISNUMBER(B9),B9&gt;=B8,B9&lt;=120,B9=INT(B9),OR(B10="Subscription",B10="Repeat"),B11="CAD",ISNUMBER(B12),B12&gt;=1,B12&lt;=2958465,B12&lt;&gt;60,B12=INT(B12),ISTEXT(B13),LEN(TRIM(B13))&gt;0,OR(B14="",AND(ISNUMBER(B14),B14&gt;=0,B14&lt;=1000000000000)),ISNUMBER(B15),B15&gt;=0,B15&lt;=1000,B17="Yes",B18="Yes",OR(B19="Yes",B19="No"),ISTEXT(B20),LEN(TRIM(B20))&gt;0,ISTEXT(B21),LEN(TRIM(B21))&gt;0,ISTEXT(B22),LEN(TRIM(B22))&gt;0,ISNUMBER(B23),ABS(B23)&lt;0.005,ISTEXT(B24),LEN(TRIM(B24))&gt;0),FALSE()),"OK","CHECK SETTINGS")</f>
        <v>OK</v>
      </c>
      <c r="C26" s="2"/>
      <c r="D26" s="2"/>
      <c r="E26" s="2"/>
      <c r="F26" s="2"/>
      <c r="G26" s="2" t="n">
        <v>21</v>
      </c>
      <c r="H26" s="16" t="str">
        <f aca="false">IF(IFERROR(AND(ISNUMBER(Observed!A26),Observed!A26=ROW()-5,ISNUMBER(Assumptions!A26),Assumptions!A26=ROW()-5,ISNUMBER(Projection!A26),Projection!A26=ROW()-5),FALSE()),"OK","ERROR")</f>
        <v>OK</v>
      </c>
    </row>
    <row r="27" customFormat="false" ht="25" hidden="false" customHeight="true" outlineLevel="0" collapsed="false">
      <c r="A27" s="2" t="s">
        <v>89</v>
      </c>
      <c r="B27" s="11" t="n">
        <f aca="false">IF(B26="OK",(1+B15)^(1/12)-1,"")</f>
        <v>0</v>
      </c>
      <c r="C27" s="2"/>
      <c r="D27" s="2"/>
      <c r="E27" s="2"/>
      <c r="F27" s="2"/>
      <c r="G27" s="2" t="n">
        <v>22</v>
      </c>
      <c r="H27" s="16" t="str">
        <f aca="false">IF(IFERROR(AND(ISNUMBER(Observed!A27),Observed!A27=ROW()-5,ISNUMBER(Assumptions!A27),Assumptions!A27=ROW()-5,ISNUMBER(Projection!A27),Projection!A27=ROW()-5),FALSE()),"OK","ERROR")</f>
        <v>OK</v>
      </c>
    </row>
    <row r="28" customFormat="false" ht="25" hidden="false" customHeight="true" outlineLevel="0" collapsed="false">
      <c r="A28" s="2" t="s">
        <v>90</v>
      </c>
      <c r="B28" s="20" t="n">
        <f aca="false">IF(AND(B26="OK",COUNTIF(Observed!N6:N125,"ERROR")=0),INDEX(Observed!C6:C125,B8),"")</f>
        <v>80</v>
      </c>
      <c r="C28" s="2"/>
      <c r="D28" s="2"/>
      <c r="E28" s="2"/>
      <c r="F28" s="2"/>
      <c r="G28" s="2" t="n">
        <v>23</v>
      </c>
      <c r="H28" s="16" t="str">
        <f aca="false">IF(IFERROR(AND(ISNUMBER(Observed!A28),Observed!A28=ROW()-5,ISNUMBER(Assumptions!A28),Assumptions!A28=ROW()-5,ISNUMBER(Projection!A28),Projection!A28=ROW()-5),FALSE()),"OK","ERROR")</f>
        <v>OK</v>
      </c>
    </row>
    <row r="29" customFormat="false" ht="25" hidden="false" customHeight="true" outlineLevel="0" collapsed="false">
      <c r="A29" s="2" t="s">
        <v>91</v>
      </c>
      <c r="B29" s="16" t="str">
        <f aca="false">IF(AND(B26="OK",COUNTIF(Observed!N6:N125,"ERROR")=0,COUNTIF(Assumptions!O6:O125,"ERROR")=0,COUNTIF(H6:H125,"ERROR")=0),"READY","CHECK INPUTS")</f>
        <v>READY</v>
      </c>
      <c r="C29" s="2"/>
      <c r="D29" s="2"/>
      <c r="E29" s="2"/>
      <c r="F29" s="2"/>
      <c r="G29" s="2" t="n">
        <v>24</v>
      </c>
      <c r="H29" s="16" t="str">
        <f aca="false">IF(IFERROR(AND(ISNUMBER(Observed!A29),Observed!A29=ROW()-5,ISNUMBER(Assumptions!A29),Assumptions!A29=ROW()-5,ISNUMBER(Projection!A29),Projection!A29=ROW()-5),FALSE()),"OK","ERROR")</f>
        <v>OK</v>
      </c>
    </row>
    <row r="30" customFormat="false" ht="25" hidden="false" customHeight="true" outlineLevel="0" collapsed="false">
      <c r="A30" s="2"/>
      <c r="B30" s="2"/>
      <c r="C30" s="2"/>
      <c r="D30" s="2"/>
      <c r="E30" s="2"/>
      <c r="F30" s="2"/>
      <c r="G30" s="2" t="n">
        <v>25</v>
      </c>
      <c r="H30" s="16" t="str">
        <f aca="false">IF(IFERROR(AND(ISNUMBER(Observed!A30),Observed!A30=ROW()-5,ISNUMBER(Assumptions!A30),Assumptions!A30=ROW()-5,ISNUMBER(Projection!A30),Projection!A30=ROW()-5),FALSE()),"OK","ERROR")</f>
        <v>OK</v>
      </c>
    </row>
    <row r="31" customFormat="false" ht="25" hidden="false" customHeight="true" outlineLevel="0" collapsed="false">
      <c r="A31" s="2"/>
      <c r="B31" s="2"/>
      <c r="C31" s="2"/>
      <c r="D31" s="2"/>
      <c r="E31" s="2"/>
      <c r="F31" s="2"/>
      <c r="G31" s="2" t="n">
        <v>26</v>
      </c>
      <c r="H31" s="16" t="str">
        <f aca="false">IF(IFERROR(AND(ISNUMBER(Observed!A31),Observed!A31=ROW()-5,ISNUMBER(Assumptions!A31),Assumptions!A31=ROW()-5,ISNUMBER(Projection!A31),Projection!A31=ROW()-5),FALSE()),"OK","ERROR")</f>
        <v>OK</v>
      </c>
    </row>
    <row r="32" customFormat="false" ht="25" hidden="false" customHeight="true" outlineLevel="0" collapsed="false">
      <c r="A32" s="2"/>
      <c r="B32" s="2"/>
      <c r="C32" s="2"/>
      <c r="D32" s="2"/>
      <c r="E32" s="2"/>
      <c r="F32" s="2"/>
      <c r="G32" s="2" t="n">
        <v>27</v>
      </c>
      <c r="H32" s="16" t="str">
        <f aca="false">IF(IFERROR(AND(ISNUMBER(Observed!A32),Observed!A32=ROW()-5,ISNUMBER(Assumptions!A32),Assumptions!A32=ROW()-5,ISNUMBER(Projection!A32),Projection!A32=ROW()-5),FALSE()),"OK","ERROR")</f>
        <v>OK</v>
      </c>
    </row>
    <row r="33" customFormat="false" ht="25" hidden="false" customHeight="true" outlineLevel="0" collapsed="false">
      <c r="A33" s="2"/>
      <c r="B33" s="2"/>
      <c r="C33" s="2"/>
      <c r="D33" s="2"/>
      <c r="E33" s="2"/>
      <c r="F33" s="2"/>
      <c r="G33" s="2" t="n">
        <v>28</v>
      </c>
      <c r="H33" s="16" t="str">
        <f aca="false">IF(IFERROR(AND(ISNUMBER(Observed!A33),Observed!A33=ROW()-5,ISNUMBER(Assumptions!A33),Assumptions!A33=ROW()-5,ISNUMBER(Projection!A33),Projection!A33=ROW()-5),FALSE()),"OK","ERROR")</f>
        <v>OK</v>
      </c>
    </row>
    <row r="34" customFormat="false" ht="25" hidden="false" customHeight="true" outlineLevel="0" collapsed="false">
      <c r="A34" s="2"/>
      <c r="B34" s="2"/>
      <c r="C34" s="2"/>
      <c r="D34" s="2"/>
      <c r="E34" s="2"/>
      <c r="F34" s="2"/>
      <c r="G34" s="2" t="n">
        <v>29</v>
      </c>
      <c r="H34" s="16" t="str">
        <f aca="false">IF(IFERROR(AND(ISNUMBER(Observed!A34),Observed!A34=ROW()-5,ISNUMBER(Assumptions!A34),Assumptions!A34=ROW()-5,ISNUMBER(Projection!A34),Projection!A34=ROW()-5),FALSE()),"OK","ERROR")</f>
        <v>OK</v>
      </c>
    </row>
    <row r="35" customFormat="false" ht="25" hidden="false" customHeight="true" outlineLevel="0" collapsed="false">
      <c r="A35" s="2"/>
      <c r="B35" s="2"/>
      <c r="C35" s="2"/>
      <c r="D35" s="2"/>
      <c r="E35" s="2"/>
      <c r="F35" s="2"/>
      <c r="G35" s="2" t="n">
        <v>30</v>
      </c>
      <c r="H35" s="16" t="str">
        <f aca="false">IF(IFERROR(AND(ISNUMBER(Observed!A35),Observed!A35=ROW()-5,ISNUMBER(Assumptions!A35),Assumptions!A35=ROW()-5,ISNUMBER(Projection!A35),Projection!A35=ROW()-5),FALSE()),"OK","ERROR")</f>
        <v>OK</v>
      </c>
    </row>
    <row r="36" customFormat="false" ht="25" hidden="false" customHeight="true" outlineLevel="0" collapsed="false">
      <c r="A36" s="2"/>
      <c r="B36" s="2"/>
      <c r="C36" s="2"/>
      <c r="D36" s="2"/>
      <c r="E36" s="2"/>
      <c r="F36" s="2"/>
      <c r="G36" s="2" t="n">
        <v>31</v>
      </c>
      <c r="H36" s="16" t="str">
        <f aca="false">IF(IFERROR(AND(ISNUMBER(Observed!A36),Observed!A36=ROW()-5,ISNUMBER(Assumptions!A36),Assumptions!A36=ROW()-5,ISNUMBER(Projection!A36),Projection!A36=ROW()-5),FALSE()),"OK","ERROR")</f>
        <v>OK</v>
      </c>
    </row>
    <row r="37" customFormat="false" ht="25" hidden="false" customHeight="true" outlineLevel="0" collapsed="false">
      <c r="A37" s="2"/>
      <c r="B37" s="2"/>
      <c r="C37" s="2"/>
      <c r="D37" s="2"/>
      <c r="E37" s="2"/>
      <c r="F37" s="2"/>
      <c r="G37" s="2" t="n">
        <v>32</v>
      </c>
      <c r="H37" s="16" t="str">
        <f aca="false">IF(IFERROR(AND(ISNUMBER(Observed!A37),Observed!A37=ROW()-5,ISNUMBER(Assumptions!A37),Assumptions!A37=ROW()-5,ISNUMBER(Projection!A37),Projection!A37=ROW()-5),FALSE()),"OK","ERROR")</f>
        <v>OK</v>
      </c>
    </row>
    <row r="38" customFormat="false" ht="25" hidden="false" customHeight="true" outlineLevel="0" collapsed="false">
      <c r="A38" s="2"/>
      <c r="B38" s="2"/>
      <c r="C38" s="2"/>
      <c r="D38" s="2"/>
      <c r="E38" s="2"/>
      <c r="F38" s="2"/>
      <c r="G38" s="2" t="n">
        <v>33</v>
      </c>
      <c r="H38" s="16" t="str">
        <f aca="false">IF(IFERROR(AND(ISNUMBER(Observed!A38),Observed!A38=ROW()-5,ISNUMBER(Assumptions!A38),Assumptions!A38=ROW()-5,ISNUMBER(Projection!A38),Projection!A38=ROW()-5),FALSE()),"OK","ERROR")</f>
        <v>OK</v>
      </c>
    </row>
    <row r="39" customFormat="false" ht="25" hidden="false" customHeight="true" outlineLevel="0" collapsed="false">
      <c r="A39" s="2"/>
      <c r="B39" s="2"/>
      <c r="C39" s="2"/>
      <c r="D39" s="2"/>
      <c r="E39" s="2"/>
      <c r="F39" s="2"/>
      <c r="G39" s="2" t="n">
        <v>34</v>
      </c>
      <c r="H39" s="16" t="str">
        <f aca="false">IF(IFERROR(AND(ISNUMBER(Observed!A39),Observed!A39=ROW()-5,ISNUMBER(Assumptions!A39),Assumptions!A39=ROW()-5,ISNUMBER(Projection!A39),Projection!A39=ROW()-5),FALSE()),"OK","ERROR")</f>
        <v>OK</v>
      </c>
    </row>
    <row r="40" customFormat="false" ht="25" hidden="false" customHeight="true" outlineLevel="0" collapsed="false">
      <c r="A40" s="2"/>
      <c r="B40" s="2"/>
      <c r="C40" s="2"/>
      <c r="D40" s="2"/>
      <c r="E40" s="2"/>
      <c r="F40" s="2"/>
      <c r="G40" s="2" t="n">
        <v>35</v>
      </c>
      <c r="H40" s="16" t="str">
        <f aca="false">IF(IFERROR(AND(ISNUMBER(Observed!A40),Observed!A40=ROW()-5,ISNUMBER(Assumptions!A40),Assumptions!A40=ROW()-5,ISNUMBER(Projection!A40),Projection!A40=ROW()-5),FALSE()),"OK","ERROR")</f>
        <v>OK</v>
      </c>
    </row>
    <row r="41" customFormat="false" ht="25" hidden="false" customHeight="true" outlineLevel="0" collapsed="false">
      <c r="A41" s="2"/>
      <c r="B41" s="2"/>
      <c r="C41" s="2"/>
      <c r="D41" s="2"/>
      <c r="E41" s="2"/>
      <c r="F41" s="2"/>
      <c r="G41" s="2" t="n">
        <v>36</v>
      </c>
      <c r="H41" s="16" t="str">
        <f aca="false">IF(IFERROR(AND(ISNUMBER(Observed!A41),Observed!A41=ROW()-5,ISNUMBER(Assumptions!A41),Assumptions!A41=ROW()-5,ISNUMBER(Projection!A41),Projection!A41=ROW()-5),FALSE()),"OK","ERROR")</f>
        <v>OK</v>
      </c>
    </row>
    <row r="42" customFormat="false" ht="25" hidden="false" customHeight="true" outlineLevel="0" collapsed="false">
      <c r="A42" s="2"/>
      <c r="B42" s="2"/>
      <c r="C42" s="2"/>
      <c r="D42" s="2"/>
      <c r="E42" s="2"/>
      <c r="F42" s="2"/>
      <c r="G42" s="2" t="n">
        <v>37</v>
      </c>
      <c r="H42" s="16" t="str">
        <f aca="false">IF(IFERROR(AND(ISNUMBER(Observed!A42),Observed!A42=ROW()-5,ISNUMBER(Assumptions!A42),Assumptions!A42=ROW()-5,ISNUMBER(Projection!A42),Projection!A42=ROW()-5),FALSE()),"OK","ERROR")</f>
        <v>OK</v>
      </c>
    </row>
    <row r="43" customFormat="false" ht="25" hidden="false" customHeight="true" outlineLevel="0" collapsed="false">
      <c r="A43" s="2"/>
      <c r="B43" s="2"/>
      <c r="C43" s="2"/>
      <c r="D43" s="2"/>
      <c r="E43" s="2"/>
      <c r="F43" s="2"/>
      <c r="G43" s="2" t="n">
        <v>38</v>
      </c>
      <c r="H43" s="16" t="str">
        <f aca="false">IF(IFERROR(AND(ISNUMBER(Observed!A43),Observed!A43=ROW()-5,ISNUMBER(Assumptions!A43),Assumptions!A43=ROW()-5,ISNUMBER(Projection!A43),Projection!A43=ROW()-5),FALSE()),"OK","ERROR")</f>
        <v>OK</v>
      </c>
    </row>
    <row r="44" customFormat="false" ht="25" hidden="false" customHeight="true" outlineLevel="0" collapsed="false">
      <c r="A44" s="2"/>
      <c r="B44" s="2"/>
      <c r="C44" s="2"/>
      <c r="D44" s="2"/>
      <c r="E44" s="2"/>
      <c r="F44" s="2"/>
      <c r="G44" s="2" t="n">
        <v>39</v>
      </c>
      <c r="H44" s="16" t="str">
        <f aca="false">IF(IFERROR(AND(ISNUMBER(Observed!A44),Observed!A44=ROW()-5,ISNUMBER(Assumptions!A44),Assumptions!A44=ROW()-5,ISNUMBER(Projection!A44),Projection!A44=ROW()-5),FALSE()),"OK","ERROR")</f>
        <v>OK</v>
      </c>
    </row>
    <row r="45" customFormat="false" ht="25" hidden="false" customHeight="true" outlineLevel="0" collapsed="false">
      <c r="A45" s="2"/>
      <c r="B45" s="2"/>
      <c r="C45" s="2"/>
      <c r="D45" s="2"/>
      <c r="E45" s="2"/>
      <c r="F45" s="2"/>
      <c r="G45" s="2" t="n">
        <v>40</v>
      </c>
      <c r="H45" s="16" t="str">
        <f aca="false">IF(IFERROR(AND(ISNUMBER(Observed!A45),Observed!A45=ROW()-5,ISNUMBER(Assumptions!A45),Assumptions!A45=ROW()-5,ISNUMBER(Projection!A45),Projection!A45=ROW()-5),FALSE()),"OK","ERROR")</f>
        <v>OK</v>
      </c>
    </row>
    <row r="46" customFormat="false" ht="25" hidden="false" customHeight="true" outlineLevel="0" collapsed="false">
      <c r="A46" s="2"/>
      <c r="B46" s="2"/>
      <c r="C46" s="2"/>
      <c r="D46" s="2"/>
      <c r="E46" s="2"/>
      <c r="F46" s="2"/>
      <c r="G46" s="2" t="n">
        <v>41</v>
      </c>
      <c r="H46" s="16" t="str">
        <f aca="false">IF(IFERROR(AND(ISNUMBER(Observed!A46),Observed!A46=ROW()-5,ISNUMBER(Assumptions!A46),Assumptions!A46=ROW()-5,ISNUMBER(Projection!A46),Projection!A46=ROW()-5),FALSE()),"OK","ERROR")</f>
        <v>OK</v>
      </c>
    </row>
    <row r="47" customFormat="false" ht="25" hidden="false" customHeight="true" outlineLevel="0" collapsed="false">
      <c r="A47" s="2"/>
      <c r="B47" s="2"/>
      <c r="C47" s="2"/>
      <c r="D47" s="2"/>
      <c r="E47" s="2"/>
      <c r="F47" s="2"/>
      <c r="G47" s="2" t="n">
        <v>42</v>
      </c>
      <c r="H47" s="16" t="str">
        <f aca="false">IF(IFERROR(AND(ISNUMBER(Observed!A47),Observed!A47=ROW()-5,ISNUMBER(Assumptions!A47),Assumptions!A47=ROW()-5,ISNUMBER(Projection!A47),Projection!A47=ROW()-5),FALSE()),"OK","ERROR")</f>
        <v>OK</v>
      </c>
    </row>
    <row r="48" customFormat="false" ht="25" hidden="false" customHeight="true" outlineLevel="0" collapsed="false">
      <c r="A48" s="2"/>
      <c r="B48" s="2"/>
      <c r="C48" s="2"/>
      <c r="D48" s="2"/>
      <c r="E48" s="2"/>
      <c r="F48" s="2"/>
      <c r="G48" s="2" t="n">
        <v>43</v>
      </c>
      <c r="H48" s="16" t="str">
        <f aca="false">IF(IFERROR(AND(ISNUMBER(Observed!A48),Observed!A48=ROW()-5,ISNUMBER(Assumptions!A48),Assumptions!A48=ROW()-5,ISNUMBER(Projection!A48),Projection!A48=ROW()-5),FALSE()),"OK","ERROR")</f>
        <v>OK</v>
      </c>
    </row>
    <row r="49" customFormat="false" ht="25" hidden="false" customHeight="true" outlineLevel="0" collapsed="false">
      <c r="A49" s="2"/>
      <c r="B49" s="2"/>
      <c r="C49" s="2"/>
      <c r="D49" s="2"/>
      <c r="E49" s="2"/>
      <c r="F49" s="2"/>
      <c r="G49" s="2" t="n">
        <v>44</v>
      </c>
      <c r="H49" s="16" t="str">
        <f aca="false">IF(IFERROR(AND(ISNUMBER(Observed!A49),Observed!A49=ROW()-5,ISNUMBER(Assumptions!A49),Assumptions!A49=ROW()-5,ISNUMBER(Projection!A49),Projection!A49=ROW()-5),FALSE()),"OK","ERROR")</f>
        <v>OK</v>
      </c>
    </row>
    <row r="50" customFormat="false" ht="25" hidden="false" customHeight="true" outlineLevel="0" collapsed="false">
      <c r="A50" s="2"/>
      <c r="B50" s="2"/>
      <c r="C50" s="2"/>
      <c r="D50" s="2"/>
      <c r="E50" s="2"/>
      <c r="F50" s="2"/>
      <c r="G50" s="2" t="n">
        <v>45</v>
      </c>
      <c r="H50" s="16" t="str">
        <f aca="false">IF(IFERROR(AND(ISNUMBER(Observed!A50),Observed!A50=ROW()-5,ISNUMBER(Assumptions!A50),Assumptions!A50=ROW()-5,ISNUMBER(Projection!A50),Projection!A50=ROW()-5),FALSE()),"OK","ERROR")</f>
        <v>OK</v>
      </c>
    </row>
    <row r="51" customFormat="false" ht="25" hidden="false" customHeight="true" outlineLevel="0" collapsed="false">
      <c r="A51" s="2"/>
      <c r="B51" s="2"/>
      <c r="C51" s="2"/>
      <c r="D51" s="2"/>
      <c r="E51" s="2"/>
      <c r="F51" s="2"/>
      <c r="G51" s="2" t="n">
        <v>46</v>
      </c>
      <c r="H51" s="16" t="str">
        <f aca="false">IF(IFERROR(AND(ISNUMBER(Observed!A51),Observed!A51=ROW()-5,ISNUMBER(Assumptions!A51),Assumptions!A51=ROW()-5,ISNUMBER(Projection!A51),Projection!A51=ROW()-5),FALSE()),"OK","ERROR")</f>
        <v>OK</v>
      </c>
    </row>
    <row r="52" customFormat="false" ht="25" hidden="false" customHeight="true" outlineLevel="0" collapsed="false">
      <c r="A52" s="2"/>
      <c r="B52" s="2"/>
      <c r="C52" s="2"/>
      <c r="D52" s="2"/>
      <c r="E52" s="2"/>
      <c r="F52" s="2"/>
      <c r="G52" s="2" t="n">
        <v>47</v>
      </c>
      <c r="H52" s="16" t="str">
        <f aca="false">IF(IFERROR(AND(ISNUMBER(Observed!A52),Observed!A52=ROW()-5,ISNUMBER(Assumptions!A52),Assumptions!A52=ROW()-5,ISNUMBER(Projection!A52),Projection!A52=ROW()-5),FALSE()),"OK","ERROR")</f>
        <v>OK</v>
      </c>
    </row>
    <row r="53" customFormat="false" ht="25" hidden="false" customHeight="true" outlineLevel="0" collapsed="false">
      <c r="A53" s="2"/>
      <c r="B53" s="2"/>
      <c r="C53" s="2"/>
      <c r="D53" s="2"/>
      <c r="E53" s="2"/>
      <c r="F53" s="2"/>
      <c r="G53" s="2" t="n">
        <v>48</v>
      </c>
      <c r="H53" s="16" t="str">
        <f aca="false">IF(IFERROR(AND(ISNUMBER(Observed!A53),Observed!A53=ROW()-5,ISNUMBER(Assumptions!A53),Assumptions!A53=ROW()-5,ISNUMBER(Projection!A53),Projection!A53=ROW()-5),FALSE()),"OK","ERROR")</f>
        <v>OK</v>
      </c>
    </row>
    <row r="54" customFormat="false" ht="25" hidden="false" customHeight="true" outlineLevel="0" collapsed="false">
      <c r="A54" s="2"/>
      <c r="B54" s="2"/>
      <c r="C54" s="2"/>
      <c r="D54" s="2"/>
      <c r="E54" s="2"/>
      <c r="F54" s="2"/>
      <c r="G54" s="2" t="n">
        <v>49</v>
      </c>
      <c r="H54" s="16" t="str">
        <f aca="false">IF(IFERROR(AND(ISNUMBER(Observed!A54),Observed!A54=ROW()-5,ISNUMBER(Assumptions!A54),Assumptions!A54=ROW()-5,ISNUMBER(Projection!A54),Projection!A54=ROW()-5),FALSE()),"OK","ERROR")</f>
        <v>OK</v>
      </c>
    </row>
    <row r="55" customFormat="false" ht="25" hidden="false" customHeight="true" outlineLevel="0" collapsed="false">
      <c r="A55" s="2"/>
      <c r="B55" s="2"/>
      <c r="C55" s="2"/>
      <c r="D55" s="2"/>
      <c r="E55" s="2"/>
      <c r="F55" s="2"/>
      <c r="G55" s="2" t="n">
        <v>50</v>
      </c>
      <c r="H55" s="16" t="str">
        <f aca="false">IF(IFERROR(AND(ISNUMBER(Observed!A55),Observed!A55=ROW()-5,ISNUMBER(Assumptions!A55),Assumptions!A55=ROW()-5,ISNUMBER(Projection!A55),Projection!A55=ROW()-5),FALSE()),"OK","ERROR")</f>
        <v>OK</v>
      </c>
    </row>
    <row r="56" customFormat="false" ht="25" hidden="false" customHeight="true" outlineLevel="0" collapsed="false">
      <c r="A56" s="2"/>
      <c r="B56" s="2"/>
      <c r="C56" s="2"/>
      <c r="D56" s="2"/>
      <c r="E56" s="2"/>
      <c r="F56" s="2"/>
      <c r="G56" s="2" t="n">
        <v>51</v>
      </c>
      <c r="H56" s="16" t="str">
        <f aca="false">IF(IFERROR(AND(ISNUMBER(Observed!A56),Observed!A56=ROW()-5,ISNUMBER(Assumptions!A56),Assumptions!A56=ROW()-5,ISNUMBER(Projection!A56),Projection!A56=ROW()-5),FALSE()),"OK","ERROR")</f>
        <v>OK</v>
      </c>
    </row>
    <row r="57" customFormat="false" ht="25" hidden="false" customHeight="true" outlineLevel="0" collapsed="false">
      <c r="A57" s="2"/>
      <c r="B57" s="2"/>
      <c r="C57" s="2"/>
      <c r="D57" s="2"/>
      <c r="E57" s="2"/>
      <c r="F57" s="2"/>
      <c r="G57" s="2" t="n">
        <v>52</v>
      </c>
      <c r="H57" s="16" t="str">
        <f aca="false">IF(IFERROR(AND(ISNUMBER(Observed!A57),Observed!A57=ROW()-5,ISNUMBER(Assumptions!A57),Assumptions!A57=ROW()-5,ISNUMBER(Projection!A57),Projection!A57=ROW()-5),FALSE()),"OK","ERROR")</f>
        <v>OK</v>
      </c>
    </row>
    <row r="58" customFormat="false" ht="25" hidden="false" customHeight="true" outlineLevel="0" collapsed="false">
      <c r="A58" s="2"/>
      <c r="B58" s="2"/>
      <c r="C58" s="2"/>
      <c r="D58" s="2"/>
      <c r="E58" s="2"/>
      <c r="F58" s="2"/>
      <c r="G58" s="2" t="n">
        <v>53</v>
      </c>
      <c r="H58" s="16" t="str">
        <f aca="false">IF(IFERROR(AND(ISNUMBER(Observed!A58),Observed!A58=ROW()-5,ISNUMBER(Assumptions!A58),Assumptions!A58=ROW()-5,ISNUMBER(Projection!A58),Projection!A58=ROW()-5),FALSE()),"OK","ERROR")</f>
        <v>OK</v>
      </c>
    </row>
    <row r="59" customFormat="false" ht="25" hidden="false" customHeight="true" outlineLevel="0" collapsed="false">
      <c r="A59" s="2"/>
      <c r="B59" s="2"/>
      <c r="C59" s="2"/>
      <c r="D59" s="2"/>
      <c r="E59" s="2"/>
      <c r="F59" s="2"/>
      <c r="G59" s="2" t="n">
        <v>54</v>
      </c>
      <c r="H59" s="16" t="str">
        <f aca="false">IF(IFERROR(AND(ISNUMBER(Observed!A59),Observed!A59=ROW()-5,ISNUMBER(Assumptions!A59),Assumptions!A59=ROW()-5,ISNUMBER(Projection!A59),Projection!A59=ROW()-5),FALSE()),"OK","ERROR")</f>
        <v>OK</v>
      </c>
    </row>
    <row r="60" customFormat="false" ht="25" hidden="false" customHeight="true" outlineLevel="0" collapsed="false">
      <c r="A60" s="2"/>
      <c r="B60" s="2"/>
      <c r="C60" s="2"/>
      <c r="D60" s="2"/>
      <c r="E60" s="2"/>
      <c r="F60" s="2"/>
      <c r="G60" s="2" t="n">
        <v>55</v>
      </c>
      <c r="H60" s="16" t="str">
        <f aca="false">IF(IFERROR(AND(ISNUMBER(Observed!A60),Observed!A60=ROW()-5,ISNUMBER(Assumptions!A60),Assumptions!A60=ROW()-5,ISNUMBER(Projection!A60),Projection!A60=ROW()-5),FALSE()),"OK","ERROR")</f>
        <v>OK</v>
      </c>
    </row>
    <row r="61" customFormat="false" ht="25" hidden="false" customHeight="true" outlineLevel="0" collapsed="false">
      <c r="A61" s="2"/>
      <c r="B61" s="2"/>
      <c r="C61" s="2"/>
      <c r="D61" s="2"/>
      <c r="E61" s="2"/>
      <c r="F61" s="2"/>
      <c r="G61" s="2" t="n">
        <v>56</v>
      </c>
      <c r="H61" s="16" t="str">
        <f aca="false">IF(IFERROR(AND(ISNUMBER(Observed!A61),Observed!A61=ROW()-5,ISNUMBER(Assumptions!A61),Assumptions!A61=ROW()-5,ISNUMBER(Projection!A61),Projection!A61=ROW()-5),FALSE()),"OK","ERROR")</f>
        <v>OK</v>
      </c>
    </row>
    <row r="62" customFormat="false" ht="25" hidden="false" customHeight="true" outlineLevel="0" collapsed="false">
      <c r="A62" s="2"/>
      <c r="B62" s="2"/>
      <c r="C62" s="2"/>
      <c r="D62" s="2"/>
      <c r="E62" s="2"/>
      <c r="F62" s="2"/>
      <c r="G62" s="2" t="n">
        <v>57</v>
      </c>
      <c r="H62" s="16" t="str">
        <f aca="false">IF(IFERROR(AND(ISNUMBER(Observed!A62),Observed!A62=ROW()-5,ISNUMBER(Assumptions!A62),Assumptions!A62=ROW()-5,ISNUMBER(Projection!A62),Projection!A62=ROW()-5),FALSE()),"OK","ERROR")</f>
        <v>OK</v>
      </c>
    </row>
    <row r="63" customFormat="false" ht="25" hidden="false" customHeight="true" outlineLevel="0" collapsed="false">
      <c r="A63" s="2"/>
      <c r="B63" s="2"/>
      <c r="C63" s="2"/>
      <c r="D63" s="2"/>
      <c r="E63" s="2"/>
      <c r="F63" s="2"/>
      <c r="G63" s="2" t="n">
        <v>58</v>
      </c>
      <c r="H63" s="16" t="str">
        <f aca="false">IF(IFERROR(AND(ISNUMBER(Observed!A63),Observed!A63=ROW()-5,ISNUMBER(Assumptions!A63),Assumptions!A63=ROW()-5,ISNUMBER(Projection!A63),Projection!A63=ROW()-5),FALSE()),"OK","ERROR")</f>
        <v>OK</v>
      </c>
    </row>
    <row r="64" customFormat="false" ht="25" hidden="false" customHeight="true" outlineLevel="0" collapsed="false">
      <c r="A64" s="2"/>
      <c r="B64" s="2"/>
      <c r="C64" s="2"/>
      <c r="D64" s="2"/>
      <c r="E64" s="2"/>
      <c r="F64" s="2"/>
      <c r="G64" s="2" t="n">
        <v>59</v>
      </c>
      <c r="H64" s="16" t="str">
        <f aca="false">IF(IFERROR(AND(ISNUMBER(Observed!A64),Observed!A64=ROW()-5,ISNUMBER(Assumptions!A64),Assumptions!A64=ROW()-5,ISNUMBER(Projection!A64),Projection!A64=ROW()-5),FALSE()),"OK","ERROR")</f>
        <v>OK</v>
      </c>
    </row>
    <row r="65" customFormat="false" ht="25" hidden="false" customHeight="true" outlineLevel="0" collapsed="false">
      <c r="A65" s="2"/>
      <c r="B65" s="2"/>
      <c r="C65" s="2"/>
      <c r="D65" s="2"/>
      <c r="E65" s="2"/>
      <c r="F65" s="2"/>
      <c r="G65" s="2" t="n">
        <v>60</v>
      </c>
      <c r="H65" s="16" t="str">
        <f aca="false">IF(IFERROR(AND(ISNUMBER(Observed!A65),Observed!A65=ROW()-5,ISNUMBER(Assumptions!A65),Assumptions!A65=ROW()-5,ISNUMBER(Projection!A65),Projection!A65=ROW()-5),FALSE()),"OK","ERROR")</f>
        <v>OK</v>
      </c>
    </row>
    <row r="66" customFormat="false" ht="25" hidden="false" customHeight="true" outlineLevel="0" collapsed="false">
      <c r="A66" s="2"/>
      <c r="B66" s="2"/>
      <c r="C66" s="2"/>
      <c r="D66" s="2"/>
      <c r="E66" s="2"/>
      <c r="F66" s="2"/>
      <c r="G66" s="2" t="n">
        <v>61</v>
      </c>
      <c r="H66" s="16" t="str">
        <f aca="false">IF(IFERROR(AND(ISNUMBER(Observed!A66),Observed!A66=ROW()-5,ISNUMBER(Assumptions!A66),Assumptions!A66=ROW()-5,ISNUMBER(Projection!A66),Projection!A66=ROW()-5),FALSE()),"OK","ERROR")</f>
        <v>OK</v>
      </c>
    </row>
    <row r="67" customFormat="false" ht="25" hidden="false" customHeight="true" outlineLevel="0" collapsed="false">
      <c r="A67" s="2"/>
      <c r="B67" s="2"/>
      <c r="C67" s="2"/>
      <c r="D67" s="2"/>
      <c r="E67" s="2"/>
      <c r="F67" s="2"/>
      <c r="G67" s="2" t="n">
        <v>62</v>
      </c>
      <c r="H67" s="16" t="str">
        <f aca="false">IF(IFERROR(AND(ISNUMBER(Observed!A67),Observed!A67=ROW()-5,ISNUMBER(Assumptions!A67),Assumptions!A67=ROW()-5,ISNUMBER(Projection!A67),Projection!A67=ROW()-5),FALSE()),"OK","ERROR")</f>
        <v>OK</v>
      </c>
    </row>
    <row r="68" customFormat="false" ht="25" hidden="false" customHeight="true" outlineLevel="0" collapsed="false">
      <c r="A68" s="2"/>
      <c r="B68" s="2"/>
      <c r="C68" s="2"/>
      <c r="D68" s="2"/>
      <c r="E68" s="2"/>
      <c r="F68" s="2"/>
      <c r="G68" s="2" t="n">
        <v>63</v>
      </c>
      <c r="H68" s="16" t="str">
        <f aca="false">IF(IFERROR(AND(ISNUMBER(Observed!A68),Observed!A68=ROW()-5,ISNUMBER(Assumptions!A68),Assumptions!A68=ROW()-5,ISNUMBER(Projection!A68),Projection!A68=ROW()-5),FALSE()),"OK","ERROR")</f>
        <v>OK</v>
      </c>
    </row>
    <row r="69" customFormat="false" ht="25" hidden="false" customHeight="true" outlineLevel="0" collapsed="false">
      <c r="A69" s="2"/>
      <c r="B69" s="2"/>
      <c r="C69" s="2"/>
      <c r="D69" s="2"/>
      <c r="E69" s="2"/>
      <c r="F69" s="2"/>
      <c r="G69" s="2" t="n">
        <v>64</v>
      </c>
      <c r="H69" s="16" t="str">
        <f aca="false">IF(IFERROR(AND(ISNUMBER(Observed!A69),Observed!A69=ROW()-5,ISNUMBER(Assumptions!A69),Assumptions!A69=ROW()-5,ISNUMBER(Projection!A69),Projection!A69=ROW()-5),FALSE()),"OK","ERROR")</f>
        <v>OK</v>
      </c>
    </row>
    <row r="70" customFormat="false" ht="25" hidden="false" customHeight="true" outlineLevel="0" collapsed="false">
      <c r="A70" s="2"/>
      <c r="B70" s="2"/>
      <c r="C70" s="2"/>
      <c r="D70" s="2"/>
      <c r="E70" s="2"/>
      <c r="F70" s="2"/>
      <c r="G70" s="2" t="n">
        <v>65</v>
      </c>
      <c r="H70" s="16" t="str">
        <f aca="false">IF(IFERROR(AND(ISNUMBER(Observed!A70),Observed!A70=ROW()-5,ISNUMBER(Assumptions!A70),Assumptions!A70=ROW()-5,ISNUMBER(Projection!A70),Projection!A70=ROW()-5),FALSE()),"OK","ERROR")</f>
        <v>OK</v>
      </c>
    </row>
    <row r="71" customFormat="false" ht="25" hidden="false" customHeight="true" outlineLevel="0" collapsed="false">
      <c r="A71" s="2"/>
      <c r="B71" s="2"/>
      <c r="C71" s="2"/>
      <c r="D71" s="2"/>
      <c r="E71" s="2"/>
      <c r="F71" s="2"/>
      <c r="G71" s="2" t="n">
        <v>66</v>
      </c>
      <c r="H71" s="16" t="str">
        <f aca="false">IF(IFERROR(AND(ISNUMBER(Observed!A71),Observed!A71=ROW()-5,ISNUMBER(Assumptions!A71),Assumptions!A71=ROW()-5,ISNUMBER(Projection!A71),Projection!A71=ROW()-5),FALSE()),"OK","ERROR")</f>
        <v>OK</v>
      </c>
    </row>
    <row r="72" customFormat="false" ht="25" hidden="false" customHeight="true" outlineLevel="0" collapsed="false">
      <c r="A72" s="2"/>
      <c r="B72" s="2"/>
      <c r="C72" s="2"/>
      <c r="D72" s="2"/>
      <c r="E72" s="2"/>
      <c r="F72" s="2"/>
      <c r="G72" s="2" t="n">
        <v>67</v>
      </c>
      <c r="H72" s="16" t="str">
        <f aca="false">IF(IFERROR(AND(ISNUMBER(Observed!A72),Observed!A72=ROW()-5,ISNUMBER(Assumptions!A72),Assumptions!A72=ROW()-5,ISNUMBER(Projection!A72),Projection!A72=ROW()-5),FALSE()),"OK","ERROR")</f>
        <v>OK</v>
      </c>
    </row>
    <row r="73" customFormat="false" ht="25" hidden="false" customHeight="true" outlineLevel="0" collapsed="false">
      <c r="A73" s="2"/>
      <c r="B73" s="2"/>
      <c r="C73" s="2"/>
      <c r="D73" s="2"/>
      <c r="E73" s="2"/>
      <c r="F73" s="2"/>
      <c r="G73" s="2" t="n">
        <v>68</v>
      </c>
      <c r="H73" s="16" t="str">
        <f aca="false">IF(IFERROR(AND(ISNUMBER(Observed!A73),Observed!A73=ROW()-5,ISNUMBER(Assumptions!A73),Assumptions!A73=ROW()-5,ISNUMBER(Projection!A73),Projection!A73=ROW()-5),FALSE()),"OK","ERROR")</f>
        <v>OK</v>
      </c>
    </row>
    <row r="74" customFormat="false" ht="25" hidden="false" customHeight="true" outlineLevel="0" collapsed="false">
      <c r="A74" s="2"/>
      <c r="B74" s="2"/>
      <c r="C74" s="2"/>
      <c r="D74" s="2"/>
      <c r="E74" s="2"/>
      <c r="F74" s="2"/>
      <c r="G74" s="2" t="n">
        <v>69</v>
      </c>
      <c r="H74" s="16" t="str">
        <f aca="false">IF(IFERROR(AND(ISNUMBER(Observed!A74),Observed!A74=ROW()-5,ISNUMBER(Assumptions!A74),Assumptions!A74=ROW()-5,ISNUMBER(Projection!A74),Projection!A74=ROW()-5),FALSE()),"OK","ERROR")</f>
        <v>OK</v>
      </c>
    </row>
    <row r="75" customFormat="false" ht="25" hidden="false" customHeight="true" outlineLevel="0" collapsed="false">
      <c r="A75" s="2"/>
      <c r="B75" s="2"/>
      <c r="C75" s="2"/>
      <c r="D75" s="2"/>
      <c r="E75" s="2"/>
      <c r="F75" s="2"/>
      <c r="G75" s="2" t="n">
        <v>70</v>
      </c>
      <c r="H75" s="16" t="str">
        <f aca="false">IF(IFERROR(AND(ISNUMBER(Observed!A75),Observed!A75=ROW()-5,ISNUMBER(Assumptions!A75),Assumptions!A75=ROW()-5,ISNUMBER(Projection!A75),Projection!A75=ROW()-5),FALSE()),"OK","ERROR")</f>
        <v>OK</v>
      </c>
    </row>
    <row r="76" customFormat="false" ht="25" hidden="false" customHeight="true" outlineLevel="0" collapsed="false">
      <c r="A76" s="2"/>
      <c r="B76" s="2"/>
      <c r="C76" s="2"/>
      <c r="D76" s="2"/>
      <c r="E76" s="2"/>
      <c r="F76" s="2"/>
      <c r="G76" s="2" t="n">
        <v>71</v>
      </c>
      <c r="H76" s="16" t="str">
        <f aca="false">IF(IFERROR(AND(ISNUMBER(Observed!A76),Observed!A76=ROW()-5,ISNUMBER(Assumptions!A76),Assumptions!A76=ROW()-5,ISNUMBER(Projection!A76),Projection!A76=ROW()-5),FALSE()),"OK","ERROR")</f>
        <v>OK</v>
      </c>
    </row>
    <row r="77" customFormat="false" ht="25" hidden="false" customHeight="true" outlineLevel="0" collapsed="false">
      <c r="A77" s="2"/>
      <c r="B77" s="2"/>
      <c r="C77" s="2"/>
      <c r="D77" s="2"/>
      <c r="E77" s="2"/>
      <c r="F77" s="2"/>
      <c r="G77" s="2" t="n">
        <v>72</v>
      </c>
      <c r="H77" s="16" t="str">
        <f aca="false">IF(IFERROR(AND(ISNUMBER(Observed!A77),Observed!A77=ROW()-5,ISNUMBER(Assumptions!A77),Assumptions!A77=ROW()-5,ISNUMBER(Projection!A77),Projection!A77=ROW()-5),FALSE()),"OK","ERROR")</f>
        <v>OK</v>
      </c>
    </row>
    <row r="78" customFormat="false" ht="25" hidden="false" customHeight="true" outlineLevel="0" collapsed="false">
      <c r="A78" s="2"/>
      <c r="B78" s="2"/>
      <c r="C78" s="2"/>
      <c r="D78" s="2"/>
      <c r="E78" s="2"/>
      <c r="F78" s="2"/>
      <c r="G78" s="2" t="n">
        <v>73</v>
      </c>
      <c r="H78" s="16" t="str">
        <f aca="false">IF(IFERROR(AND(ISNUMBER(Observed!A78),Observed!A78=ROW()-5,ISNUMBER(Assumptions!A78),Assumptions!A78=ROW()-5,ISNUMBER(Projection!A78),Projection!A78=ROW()-5),FALSE()),"OK","ERROR")</f>
        <v>OK</v>
      </c>
    </row>
    <row r="79" customFormat="false" ht="25" hidden="false" customHeight="true" outlineLevel="0" collapsed="false">
      <c r="A79" s="2"/>
      <c r="B79" s="2"/>
      <c r="C79" s="2"/>
      <c r="D79" s="2"/>
      <c r="E79" s="2"/>
      <c r="F79" s="2"/>
      <c r="G79" s="2" t="n">
        <v>74</v>
      </c>
      <c r="H79" s="16" t="str">
        <f aca="false">IF(IFERROR(AND(ISNUMBER(Observed!A79),Observed!A79=ROW()-5,ISNUMBER(Assumptions!A79),Assumptions!A79=ROW()-5,ISNUMBER(Projection!A79),Projection!A79=ROW()-5),FALSE()),"OK","ERROR")</f>
        <v>OK</v>
      </c>
    </row>
    <row r="80" customFormat="false" ht="25" hidden="false" customHeight="true" outlineLevel="0" collapsed="false">
      <c r="A80" s="2"/>
      <c r="B80" s="2"/>
      <c r="C80" s="2"/>
      <c r="D80" s="2"/>
      <c r="E80" s="2"/>
      <c r="F80" s="2"/>
      <c r="G80" s="2" t="n">
        <v>75</v>
      </c>
      <c r="H80" s="16" t="str">
        <f aca="false">IF(IFERROR(AND(ISNUMBER(Observed!A80),Observed!A80=ROW()-5,ISNUMBER(Assumptions!A80),Assumptions!A80=ROW()-5,ISNUMBER(Projection!A80),Projection!A80=ROW()-5),FALSE()),"OK","ERROR")</f>
        <v>OK</v>
      </c>
    </row>
    <row r="81" customFormat="false" ht="25" hidden="false" customHeight="true" outlineLevel="0" collapsed="false">
      <c r="A81" s="2"/>
      <c r="B81" s="2"/>
      <c r="C81" s="2"/>
      <c r="D81" s="2"/>
      <c r="E81" s="2"/>
      <c r="F81" s="2"/>
      <c r="G81" s="2" t="n">
        <v>76</v>
      </c>
      <c r="H81" s="16" t="str">
        <f aca="false">IF(IFERROR(AND(ISNUMBER(Observed!A81),Observed!A81=ROW()-5,ISNUMBER(Assumptions!A81),Assumptions!A81=ROW()-5,ISNUMBER(Projection!A81),Projection!A81=ROW()-5),FALSE()),"OK","ERROR")</f>
        <v>OK</v>
      </c>
    </row>
    <row r="82" customFormat="false" ht="25" hidden="false" customHeight="true" outlineLevel="0" collapsed="false">
      <c r="A82" s="2"/>
      <c r="B82" s="2"/>
      <c r="C82" s="2"/>
      <c r="D82" s="2"/>
      <c r="E82" s="2"/>
      <c r="F82" s="2"/>
      <c r="G82" s="2" t="n">
        <v>77</v>
      </c>
      <c r="H82" s="16" t="str">
        <f aca="false">IF(IFERROR(AND(ISNUMBER(Observed!A82),Observed!A82=ROW()-5,ISNUMBER(Assumptions!A82),Assumptions!A82=ROW()-5,ISNUMBER(Projection!A82),Projection!A82=ROW()-5),FALSE()),"OK","ERROR")</f>
        <v>OK</v>
      </c>
    </row>
    <row r="83" customFormat="false" ht="25" hidden="false" customHeight="true" outlineLevel="0" collapsed="false">
      <c r="A83" s="2"/>
      <c r="B83" s="2"/>
      <c r="C83" s="2"/>
      <c r="D83" s="2"/>
      <c r="E83" s="2"/>
      <c r="F83" s="2"/>
      <c r="G83" s="2" t="n">
        <v>78</v>
      </c>
      <c r="H83" s="16" t="str">
        <f aca="false">IF(IFERROR(AND(ISNUMBER(Observed!A83),Observed!A83=ROW()-5,ISNUMBER(Assumptions!A83),Assumptions!A83=ROW()-5,ISNUMBER(Projection!A83),Projection!A83=ROW()-5),FALSE()),"OK","ERROR")</f>
        <v>OK</v>
      </c>
    </row>
    <row r="84" customFormat="false" ht="25" hidden="false" customHeight="true" outlineLevel="0" collapsed="false">
      <c r="A84" s="2"/>
      <c r="B84" s="2"/>
      <c r="C84" s="2"/>
      <c r="D84" s="2"/>
      <c r="E84" s="2"/>
      <c r="F84" s="2"/>
      <c r="G84" s="2" t="n">
        <v>79</v>
      </c>
      <c r="H84" s="16" t="str">
        <f aca="false">IF(IFERROR(AND(ISNUMBER(Observed!A84),Observed!A84=ROW()-5,ISNUMBER(Assumptions!A84),Assumptions!A84=ROW()-5,ISNUMBER(Projection!A84),Projection!A84=ROW()-5),FALSE()),"OK","ERROR")</f>
        <v>OK</v>
      </c>
    </row>
    <row r="85" customFormat="false" ht="25" hidden="false" customHeight="true" outlineLevel="0" collapsed="false">
      <c r="A85" s="2"/>
      <c r="B85" s="2"/>
      <c r="C85" s="2"/>
      <c r="D85" s="2"/>
      <c r="E85" s="2"/>
      <c r="F85" s="2"/>
      <c r="G85" s="2" t="n">
        <v>80</v>
      </c>
      <c r="H85" s="16" t="str">
        <f aca="false">IF(IFERROR(AND(ISNUMBER(Observed!A85),Observed!A85=ROW()-5,ISNUMBER(Assumptions!A85),Assumptions!A85=ROW()-5,ISNUMBER(Projection!A85),Projection!A85=ROW()-5),FALSE()),"OK","ERROR")</f>
        <v>OK</v>
      </c>
    </row>
    <row r="86" customFormat="false" ht="25" hidden="false" customHeight="true" outlineLevel="0" collapsed="false">
      <c r="A86" s="2"/>
      <c r="B86" s="2"/>
      <c r="C86" s="2"/>
      <c r="D86" s="2"/>
      <c r="E86" s="2"/>
      <c r="F86" s="2"/>
      <c r="G86" s="2" t="n">
        <v>81</v>
      </c>
      <c r="H86" s="16" t="str">
        <f aca="false">IF(IFERROR(AND(ISNUMBER(Observed!A86),Observed!A86=ROW()-5,ISNUMBER(Assumptions!A86),Assumptions!A86=ROW()-5,ISNUMBER(Projection!A86),Projection!A86=ROW()-5),FALSE()),"OK","ERROR")</f>
        <v>OK</v>
      </c>
    </row>
    <row r="87" customFormat="false" ht="25" hidden="false" customHeight="true" outlineLevel="0" collapsed="false">
      <c r="A87" s="2"/>
      <c r="B87" s="2"/>
      <c r="C87" s="2"/>
      <c r="D87" s="2"/>
      <c r="E87" s="2"/>
      <c r="F87" s="2"/>
      <c r="G87" s="2" t="n">
        <v>82</v>
      </c>
      <c r="H87" s="16" t="str">
        <f aca="false">IF(IFERROR(AND(ISNUMBER(Observed!A87),Observed!A87=ROW()-5,ISNUMBER(Assumptions!A87),Assumptions!A87=ROW()-5,ISNUMBER(Projection!A87),Projection!A87=ROW()-5),FALSE()),"OK","ERROR")</f>
        <v>OK</v>
      </c>
    </row>
    <row r="88" customFormat="false" ht="25" hidden="false" customHeight="true" outlineLevel="0" collapsed="false">
      <c r="A88" s="2"/>
      <c r="B88" s="2"/>
      <c r="C88" s="2"/>
      <c r="D88" s="2"/>
      <c r="E88" s="2"/>
      <c r="F88" s="2"/>
      <c r="G88" s="2" t="n">
        <v>83</v>
      </c>
      <c r="H88" s="16" t="str">
        <f aca="false">IF(IFERROR(AND(ISNUMBER(Observed!A88),Observed!A88=ROW()-5,ISNUMBER(Assumptions!A88),Assumptions!A88=ROW()-5,ISNUMBER(Projection!A88),Projection!A88=ROW()-5),FALSE()),"OK","ERROR")</f>
        <v>OK</v>
      </c>
    </row>
    <row r="89" customFormat="false" ht="25" hidden="false" customHeight="true" outlineLevel="0" collapsed="false">
      <c r="A89" s="2"/>
      <c r="B89" s="2"/>
      <c r="C89" s="2"/>
      <c r="D89" s="2"/>
      <c r="E89" s="2"/>
      <c r="F89" s="2"/>
      <c r="G89" s="2" t="n">
        <v>84</v>
      </c>
      <c r="H89" s="16" t="str">
        <f aca="false">IF(IFERROR(AND(ISNUMBER(Observed!A89),Observed!A89=ROW()-5,ISNUMBER(Assumptions!A89),Assumptions!A89=ROW()-5,ISNUMBER(Projection!A89),Projection!A89=ROW()-5),FALSE()),"OK","ERROR")</f>
        <v>OK</v>
      </c>
    </row>
    <row r="90" customFormat="false" ht="25" hidden="false" customHeight="true" outlineLevel="0" collapsed="false">
      <c r="A90" s="2"/>
      <c r="B90" s="2"/>
      <c r="C90" s="2"/>
      <c r="D90" s="2"/>
      <c r="E90" s="2"/>
      <c r="F90" s="2"/>
      <c r="G90" s="2" t="n">
        <v>85</v>
      </c>
      <c r="H90" s="16" t="str">
        <f aca="false">IF(IFERROR(AND(ISNUMBER(Observed!A90),Observed!A90=ROW()-5,ISNUMBER(Assumptions!A90),Assumptions!A90=ROW()-5,ISNUMBER(Projection!A90),Projection!A90=ROW()-5),FALSE()),"OK","ERROR")</f>
        <v>OK</v>
      </c>
    </row>
    <row r="91" customFormat="false" ht="25" hidden="false" customHeight="true" outlineLevel="0" collapsed="false">
      <c r="A91" s="2"/>
      <c r="B91" s="2"/>
      <c r="C91" s="2"/>
      <c r="D91" s="2"/>
      <c r="E91" s="2"/>
      <c r="F91" s="2"/>
      <c r="G91" s="2" t="n">
        <v>86</v>
      </c>
      <c r="H91" s="16" t="str">
        <f aca="false">IF(IFERROR(AND(ISNUMBER(Observed!A91),Observed!A91=ROW()-5,ISNUMBER(Assumptions!A91),Assumptions!A91=ROW()-5,ISNUMBER(Projection!A91),Projection!A91=ROW()-5),FALSE()),"OK","ERROR")</f>
        <v>OK</v>
      </c>
    </row>
    <row r="92" customFormat="false" ht="25" hidden="false" customHeight="true" outlineLevel="0" collapsed="false">
      <c r="A92" s="2"/>
      <c r="B92" s="2"/>
      <c r="C92" s="2"/>
      <c r="D92" s="2"/>
      <c r="E92" s="2"/>
      <c r="F92" s="2"/>
      <c r="G92" s="2" t="n">
        <v>87</v>
      </c>
      <c r="H92" s="16" t="str">
        <f aca="false">IF(IFERROR(AND(ISNUMBER(Observed!A92),Observed!A92=ROW()-5,ISNUMBER(Assumptions!A92),Assumptions!A92=ROW()-5,ISNUMBER(Projection!A92),Projection!A92=ROW()-5),FALSE()),"OK","ERROR")</f>
        <v>OK</v>
      </c>
    </row>
    <row r="93" customFormat="false" ht="25" hidden="false" customHeight="true" outlineLevel="0" collapsed="false">
      <c r="A93" s="2"/>
      <c r="B93" s="2"/>
      <c r="C93" s="2"/>
      <c r="D93" s="2"/>
      <c r="E93" s="2"/>
      <c r="F93" s="2"/>
      <c r="G93" s="2" t="n">
        <v>88</v>
      </c>
      <c r="H93" s="16" t="str">
        <f aca="false">IF(IFERROR(AND(ISNUMBER(Observed!A93),Observed!A93=ROW()-5,ISNUMBER(Assumptions!A93),Assumptions!A93=ROW()-5,ISNUMBER(Projection!A93),Projection!A93=ROW()-5),FALSE()),"OK","ERROR")</f>
        <v>OK</v>
      </c>
    </row>
    <row r="94" customFormat="false" ht="25" hidden="false" customHeight="true" outlineLevel="0" collapsed="false">
      <c r="A94" s="2"/>
      <c r="B94" s="2"/>
      <c r="C94" s="2"/>
      <c r="D94" s="2"/>
      <c r="E94" s="2"/>
      <c r="F94" s="2"/>
      <c r="G94" s="2" t="n">
        <v>89</v>
      </c>
      <c r="H94" s="16" t="str">
        <f aca="false">IF(IFERROR(AND(ISNUMBER(Observed!A94),Observed!A94=ROW()-5,ISNUMBER(Assumptions!A94),Assumptions!A94=ROW()-5,ISNUMBER(Projection!A94),Projection!A94=ROW()-5),FALSE()),"OK","ERROR")</f>
        <v>OK</v>
      </c>
    </row>
    <row r="95" customFormat="false" ht="25" hidden="false" customHeight="true" outlineLevel="0" collapsed="false">
      <c r="A95" s="2"/>
      <c r="B95" s="2"/>
      <c r="C95" s="2"/>
      <c r="D95" s="2"/>
      <c r="E95" s="2"/>
      <c r="F95" s="2"/>
      <c r="G95" s="2" t="n">
        <v>90</v>
      </c>
      <c r="H95" s="16" t="str">
        <f aca="false">IF(IFERROR(AND(ISNUMBER(Observed!A95),Observed!A95=ROW()-5,ISNUMBER(Assumptions!A95),Assumptions!A95=ROW()-5,ISNUMBER(Projection!A95),Projection!A95=ROW()-5),FALSE()),"OK","ERROR")</f>
        <v>OK</v>
      </c>
    </row>
    <row r="96" customFormat="false" ht="25" hidden="false" customHeight="true" outlineLevel="0" collapsed="false">
      <c r="A96" s="2"/>
      <c r="B96" s="2"/>
      <c r="C96" s="2"/>
      <c r="D96" s="2"/>
      <c r="E96" s="2"/>
      <c r="F96" s="2"/>
      <c r="G96" s="2" t="n">
        <v>91</v>
      </c>
      <c r="H96" s="16" t="str">
        <f aca="false">IF(IFERROR(AND(ISNUMBER(Observed!A96),Observed!A96=ROW()-5,ISNUMBER(Assumptions!A96),Assumptions!A96=ROW()-5,ISNUMBER(Projection!A96),Projection!A96=ROW()-5),FALSE()),"OK","ERROR")</f>
        <v>OK</v>
      </c>
    </row>
    <row r="97" customFormat="false" ht="25" hidden="false" customHeight="true" outlineLevel="0" collapsed="false">
      <c r="A97" s="2"/>
      <c r="B97" s="2"/>
      <c r="C97" s="2"/>
      <c r="D97" s="2"/>
      <c r="E97" s="2"/>
      <c r="F97" s="2"/>
      <c r="G97" s="2" t="n">
        <v>92</v>
      </c>
      <c r="H97" s="16" t="str">
        <f aca="false">IF(IFERROR(AND(ISNUMBER(Observed!A97),Observed!A97=ROW()-5,ISNUMBER(Assumptions!A97),Assumptions!A97=ROW()-5,ISNUMBER(Projection!A97),Projection!A97=ROW()-5),FALSE()),"OK","ERROR")</f>
        <v>OK</v>
      </c>
    </row>
    <row r="98" customFormat="false" ht="25" hidden="false" customHeight="true" outlineLevel="0" collapsed="false">
      <c r="A98" s="2"/>
      <c r="B98" s="2"/>
      <c r="C98" s="2"/>
      <c r="D98" s="2"/>
      <c r="E98" s="2"/>
      <c r="F98" s="2"/>
      <c r="G98" s="2" t="n">
        <v>93</v>
      </c>
      <c r="H98" s="16" t="str">
        <f aca="false">IF(IFERROR(AND(ISNUMBER(Observed!A98),Observed!A98=ROW()-5,ISNUMBER(Assumptions!A98),Assumptions!A98=ROW()-5,ISNUMBER(Projection!A98),Projection!A98=ROW()-5),FALSE()),"OK","ERROR")</f>
        <v>OK</v>
      </c>
    </row>
    <row r="99" customFormat="false" ht="25" hidden="false" customHeight="true" outlineLevel="0" collapsed="false">
      <c r="A99" s="2"/>
      <c r="B99" s="2"/>
      <c r="C99" s="2"/>
      <c r="D99" s="2"/>
      <c r="E99" s="2"/>
      <c r="F99" s="2"/>
      <c r="G99" s="2" t="n">
        <v>94</v>
      </c>
      <c r="H99" s="16" t="str">
        <f aca="false">IF(IFERROR(AND(ISNUMBER(Observed!A99),Observed!A99=ROW()-5,ISNUMBER(Assumptions!A99),Assumptions!A99=ROW()-5,ISNUMBER(Projection!A99),Projection!A99=ROW()-5),FALSE()),"OK","ERROR")</f>
        <v>OK</v>
      </c>
    </row>
    <row r="100" customFormat="false" ht="25" hidden="false" customHeight="true" outlineLevel="0" collapsed="false">
      <c r="A100" s="2"/>
      <c r="B100" s="2"/>
      <c r="C100" s="2"/>
      <c r="D100" s="2"/>
      <c r="E100" s="2"/>
      <c r="F100" s="2"/>
      <c r="G100" s="2" t="n">
        <v>95</v>
      </c>
      <c r="H100" s="16" t="str">
        <f aca="false">IF(IFERROR(AND(ISNUMBER(Observed!A100),Observed!A100=ROW()-5,ISNUMBER(Assumptions!A100),Assumptions!A100=ROW()-5,ISNUMBER(Projection!A100),Projection!A100=ROW()-5),FALSE()),"OK","ERROR")</f>
        <v>OK</v>
      </c>
    </row>
    <row r="101" customFormat="false" ht="25" hidden="false" customHeight="true" outlineLevel="0" collapsed="false">
      <c r="A101" s="2"/>
      <c r="B101" s="2"/>
      <c r="C101" s="2"/>
      <c r="D101" s="2"/>
      <c r="E101" s="2"/>
      <c r="F101" s="2"/>
      <c r="G101" s="2" t="n">
        <v>96</v>
      </c>
      <c r="H101" s="16" t="str">
        <f aca="false">IF(IFERROR(AND(ISNUMBER(Observed!A101),Observed!A101=ROW()-5,ISNUMBER(Assumptions!A101),Assumptions!A101=ROW()-5,ISNUMBER(Projection!A101),Projection!A101=ROW()-5),FALSE()),"OK","ERROR")</f>
        <v>OK</v>
      </c>
    </row>
    <row r="102" customFormat="false" ht="25" hidden="false" customHeight="true" outlineLevel="0" collapsed="false">
      <c r="A102" s="2"/>
      <c r="B102" s="2"/>
      <c r="C102" s="2"/>
      <c r="D102" s="2"/>
      <c r="E102" s="2"/>
      <c r="F102" s="2"/>
      <c r="G102" s="2" t="n">
        <v>97</v>
      </c>
      <c r="H102" s="16" t="str">
        <f aca="false">IF(IFERROR(AND(ISNUMBER(Observed!A102),Observed!A102=ROW()-5,ISNUMBER(Assumptions!A102),Assumptions!A102=ROW()-5,ISNUMBER(Projection!A102),Projection!A102=ROW()-5),FALSE()),"OK","ERROR")</f>
        <v>OK</v>
      </c>
    </row>
    <row r="103" customFormat="false" ht="25" hidden="false" customHeight="true" outlineLevel="0" collapsed="false">
      <c r="A103" s="2"/>
      <c r="B103" s="2"/>
      <c r="C103" s="2"/>
      <c r="D103" s="2"/>
      <c r="E103" s="2"/>
      <c r="F103" s="2"/>
      <c r="G103" s="2" t="n">
        <v>98</v>
      </c>
      <c r="H103" s="16" t="str">
        <f aca="false">IF(IFERROR(AND(ISNUMBER(Observed!A103),Observed!A103=ROW()-5,ISNUMBER(Assumptions!A103),Assumptions!A103=ROW()-5,ISNUMBER(Projection!A103),Projection!A103=ROW()-5),FALSE()),"OK","ERROR")</f>
        <v>OK</v>
      </c>
    </row>
    <row r="104" customFormat="false" ht="25" hidden="false" customHeight="true" outlineLevel="0" collapsed="false">
      <c r="A104" s="2"/>
      <c r="B104" s="2"/>
      <c r="C104" s="2"/>
      <c r="D104" s="2"/>
      <c r="E104" s="2"/>
      <c r="F104" s="2"/>
      <c r="G104" s="2" t="n">
        <v>99</v>
      </c>
      <c r="H104" s="16" t="str">
        <f aca="false">IF(IFERROR(AND(ISNUMBER(Observed!A104),Observed!A104=ROW()-5,ISNUMBER(Assumptions!A104),Assumptions!A104=ROW()-5,ISNUMBER(Projection!A104),Projection!A104=ROW()-5),FALSE()),"OK","ERROR")</f>
        <v>OK</v>
      </c>
    </row>
    <row r="105" customFormat="false" ht="25" hidden="false" customHeight="true" outlineLevel="0" collapsed="false">
      <c r="A105" s="2"/>
      <c r="B105" s="2"/>
      <c r="C105" s="2"/>
      <c r="D105" s="2"/>
      <c r="E105" s="2"/>
      <c r="F105" s="2"/>
      <c r="G105" s="2" t="n">
        <v>100</v>
      </c>
      <c r="H105" s="16" t="str">
        <f aca="false">IF(IFERROR(AND(ISNUMBER(Observed!A105),Observed!A105=ROW()-5,ISNUMBER(Assumptions!A105),Assumptions!A105=ROW()-5,ISNUMBER(Projection!A105),Projection!A105=ROW()-5),FALSE()),"OK","ERROR")</f>
        <v>OK</v>
      </c>
    </row>
    <row r="106" customFormat="false" ht="25" hidden="false" customHeight="true" outlineLevel="0" collapsed="false">
      <c r="A106" s="2"/>
      <c r="B106" s="2"/>
      <c r="C106" s="2"/>
      <c r="D106" s="2"/>
      <c r="E106" s="2"/>
      <c r="F106" s="2"/>
      <c r="G106" s="2" t="n">
        <v>101</v>
      </c>
      <c r="H106" s="16" t="str">
        <f aca="false">IF(IFERROR(AND(ISNUMBER(Observed!A106),Observed!A106=ROW()-5,ISNUMBER(Assumptions!A106),Assumptions!A106=ROW()-5,ISNUMBER(Projection!A106),Projection!A106=ROW()-5),FALSE()),"OK","ERROR")</f>
        <v>OK</v>
      </c>
    </row>
    <row r="107" customFormat="false" ht="25" hidden="false" customHeight="true" outlineLevel="0" collapsed="false">
      <c r="A107" s="2"/>
      <c r="B107" s="2"/>
      <c r="C107" s="2"/>
      <c r="D107" s="2"/>
      <c r="E107" s="2"/>
      <c r="F107" s="2"/>
      <c r="G107" s="2" t="n">
        <v>102</v>
      </c>
      <c r="H107" s="16" t="str">
        <f aca="false">IF(IFERROR(AND(ISNUMBER(Observed!A107),Observed!A107=ROW()-5,ISNUMBER(Assumptions!A107),Assumptions!A107=ROW()-5,ISNUMBER(Projection!A107),Projection!A107=ROW()-5),FALSE()),"OK","ERROR")</f>
        <v>OK</v>
      </c>
    </row>
    <row r="108" customFormat="false" ht="25" hidden="false" customHeight="true" outlineLevel="0" collapsed="false">
      <c r="A108" s="2"/>
      <c r="B108" s="2"/>
      <c r="C108" s="2"/>
      <c r="D108" s="2"/>
      <c r="E108" s="2"/>
      <c r="F108" s="2"/>
      <c r="G108" s="2" t="n">
        <v>103</v>
      </c>
      <c r="H108" s="16" t="str">
        <f aca="false">IF(IFERROR(AND(ISNUMBER(Observed!A108),Observed!A108=ROW()-5,ISNUMBER(Assumptions!A108),Assumptions!A108=ROW()-5,ISNUMBER(Projection!A108),Projection!A108=ROW()-5),FALSE()),"OK","ERROR")</f>
        <v>OK</v>
      </c>
    </row>
    <row r="109" customFormat="false" ht="25" hidden="false" customHeight="true" outlineLevel="0" collapsed="false">
      <c r="A109" s="2"/>
      <c r="B109" s="2"/>
      <c r="C109" s="2"/>
      <c r="D109" s="2"/>
      <c r="E109" s="2"/>
      <c r="F109" s="2"/>
      <c r="G109" s="2" t="n">
        <v>104</v>
      </c>
      <c r="H109" s="16" t="str">
        <f aca="false">IF(IFERROR(AND(ISNUMBER(Observed!A109),Observed!A109=ROW()-5,ISNUMBER(Assumptions!A109),Assumptions!A109=ROW()-5,ISNUMBER(Projection!A109),Projection!A109=ROW()-5),FALSE()),"OK","ERROR")</f>
        <v>OK</v>
      </c>
    </row>
    <row r="110" customFormat="false" ht="25" hidden="false" customHeight="true" outlineLevel="0" collapsed="false">
      <c r="A110" s="2"/>
      <c r="B110" s="2"/>
      <c r="C110" s="2"/>
      <c r="D110" s="2"/>
      <c r="E110" s="2"/>
      <c r="F110" s="2"/>
      <c r="G110" s="2" t="n">
        <v>105</v>
      </c>
      <c r="H110" s="16" t="str">
        <f aca="false">IF(IFERROR(AND(ISNUMBER(Observed!A110),Observed!A110=ROW()-5,ISNUMBER(Assumptions!A110),Assumptions!A110=ROW()-5,ISNUMBER(Projection!A110),Projection!A110=ROW()-5),FALSE()),"OK","ERROR")</f>
        <v>OK</v>
      </c>
    </row>
    <row r="111" customFormat="false" ht="25" hidden="false" customHeight="true" outlineLevel="0" collapsed="false">
      <c r="A111" s="2"/>
      <c r="B111" s="2"/>
      <c r="C111" s="2"/>
      <c r="D111" s="2"/>
      <c r="E111" s="2"/>
      <c r="F111" s="2"/>
      <c r="G111" s="2" t="n">
        <v>106</v>
      </c>
      <c r="H111" s="16" t="str">
        <f aca="false">IF(IFERROR(AND(ISNUMBER(Observed!A111),Observed!A111=ROW()-5,ISNUMBER(Assumptions!A111),Assumptions!A111=ROW()-5,ISNUMBER(Projection!A111),Projection!A111=ROW()-5),FALSE()),"OK","ERROR")</f>
        <v>OK</v>
      </c>
    </row>
    <row r="112" customFormat="false" ht="25" hidden="false" customHeight="true" outlineLevel="0" collapsed="false">
      <c r="A112" s="2"/>
      <c r="B112" s="2"/>
      <c r="C112" s="2"/>
      <c r="D112" s="2"/>
      <c r="E112" s="2"/>
      <c r="F112" s="2"/>
      <c r="G112" s="2" t="n">
        <v>107</v>
      </c>
      <c r="H112" s="16" t="str">
        <f aca="false">IF(IFERROR(AND(ISNUMBER(Observed!A112),Observed!A112=ROW()-5,ISNUMBER(Assumptions!A112),Assumptions!A112=ROW()-5,ISNUMBER(Projection!A112),Projection!A112=ROW()-5),FALSE()),"OK","ERROR")</f>
        <v>OK</v>
      </c>
    </row>
    <row r="113" customFormat="false" ht="25" hidden="false" customHeight="true" outlineLevel="0" collapsed="false">
      <c r="A113" s="2"/>
      <c r="B113" s="2"/>
      <c r="C113" s="2"/>
      <c r="D113" s="2"/>
      <c r="E113" s="2"/>
      <c r="F113" s="2"/>
      <c r="G113" s="2" t="n">
        <v>108</v>
      </c>
      <c r="H113" s="16" t="str">
        <f aca="false">IF(IFERROR(AND(ISNUMBER(Observed!A113),Observed!A113=ROW()-5,ISNUMBER(Assumptions!A113),Assumptions!A113=ROW()-5,ISNUMBER(Projection!A113),Projection!A113=ROW()-5),FALSE()),"OK","ERROR")</f>
        <v>OK</v>
      </c>
    </row>
    <row r="114" customFormat="false" ht="25" hidden="false" customHeight="true" outlineLevel="0" collapsed="false">
      <c r="A114" s="2"/>
      <c r="B114" s="2"/>
      <c r="C114" s="2"/>
      <c r="D114" s="2"/>
      <c r="E114" s="2"/>
      <c r="F114" s="2"/>
      <c r="G114" s="2" t="n">
        <v>109</v>
      </c>
      <c r="H114" s="16" t="str">
        <f aca="false">IF(IFERROR(AND(ISNUMBER(Observed!A114),Observed!A114=ROW()-5,ISNUMBER(Assumptions!A114),Assumptions!A114=ROW()-5,ISNUMBER(Projection!A114),Projection!A114=ROW()-5),FALSE()),"OK","ERROR")</f>
        <v>OK</v>
      </c>
    </row>
    <row r="115" customFormat="false" ht="25" hidden="false" customHeight="true" outlineLevel="0" collapsed="false">
      <c r="A115" s="2"/>
      <c r="B115" s="2"/>
      <c r="C115" s="2"/>
      <c r="D115" s="2"/>
      <c r="E115" s="2"/>
      <c r="F115" s="2"/>
      <c r="G115" s="2" t="n">
        <v>110</v>
      </c>
      <c r="H115" s="16" t="str">
        <f aca="false">IF(IFERROR(AND(ISNUMBER(Observed!A115),Observed!A115=ROW()-5,ISNUMBER(Assumptions!A115),Assumptions!A115=ROW()-5,ISNUMBER(Projection!A115),Projection!A115=ROW()-5),FALSE()),"OK","ERROR")</f>
        <v>OK</v>
      </c>
    </row>
    <row r="116" customFormat="false" ht="25" hidden="false" customHeight="true" outlineLevel="0" collapsed="false">
      <c r="A116" s="2"/>
      <c r="B116" s="2"/>
      <c r="C116" s="2"/>
      <c r="D116" s="2"/>
      <c r="E116" s="2"/>
      <c r="F116" s="2"/>
      <c r="G116" s="2" t="n">
        <v>111</v>
      </c>
      <c r="H116" s="16" t="str">
        <f aca="false">IF(IFERROR(AND(ISNUMBER(Observed!A116),Observed!A116=ROW()-5,ISNUMBER(Assumptions!A116),Assumptions!A116=ROW()-5,ISNUMBER(Projection!A116),Projection!A116=ROW()-5),FALSE()),"OK","ERROR")</f>
        <v>OK</v>
      </c>
    </row>
    <row r="117" customFormat="false" ht="25" hidden="false" customHeight="true" outlineLevel="0" collapsed="false">
      <c r="A117" s="2"/>
      <c r="B117" s="2"/>
      <c r="C117" s="2"/>
      <c r="D117" s="2"/>
      <c r="E117" s="2"/>
      <c r="F117" s="2"/>
      <c r="G117" s="2" t="n">
        <v>112</v>
      </c>
      <c r="H117" s="16" t="str">
        <f aca="false">IF(IFERROR(AND(ISNUMBER(Observed!A117),Observed!A117=ROW()-5,ISNUMBER(Assumptions!A117),Assumptions!A117=ROW()-5,ISNUMBER(Projection!A117),Projection!A117=ROW()-5),FALSE()),"OK","ERROR")</f>
        <v>OK</v>
      </c>
    </row>
    <row r="118" customFormat="false" ht="25" hidden="false" customHeight="true" outlineLevel="0" collapsed="false">
      <c r="A118" s="2"/>
      <c r="B118" s="2"/>
      <c r="C118" s="2"/>
      <c r="D118" s="2"/>
      <c r="E118" s="2"/>
      <c r="F118" s="2"/>
      <c r="G118" s="2" t="n">
        <v>113</v>
      </c>
      <c r="H118" s="16" t="str">
        <f aca="false">IF(IFERROR(AND(ISNUMBER(Observed!A118),Observed!A118=ROW()-5,ISNUMBER(Assumptions!A118),Assumptions!A118=ROW()-5,ISNUMBER(Projection!A118),Projection!A118=ROW()-5),FALSE()),"OK","ERROR")</f>
        <v>OK</v>
      </c>
    </row>
    <row r="119" customFormat="false" ht="25" hidden="false" customHeight="true" outlineLevel="0" collapsed="false">
      <c r="A119" s="2"/>
      <c r="B119" s="2"/>
      <c r="C119" s="2"/>
      <c r="D119" s="2"/>
      <c r="E119" s="2"/>
      <c r="F119" s="2"/>
      <c r="G119" s="2" t="n">
        <v>114</v>
      </c>
      <c r="H119" s="16" t="str">
        <f aca="false">IF(IFERROR(AND(ISNUMBER(Observed!A119),Observed!A119=ROW()-5,ISNUMBER(Assumptions!A119),Assumptions!A119=ROW()-5,ISNUMBER(Projection!A119),Projection!A119=ROW()-5),FALSE()),"OK","ERROR")</f>
        <v>OK</v>
      </c>
    </row>
    <row r="120" customFormat="false" ht="25" hidden="false" customHeight="true" outlineLevel="0" collapsed="false">
      <c r="A120" s="2"/>
      <c r="B120" s="2"/>
      <c r="C120" s="2"/>
      <c r="D120" s="2"/>
      <c r="E120" s="2"/>
      <c r="F120" s="2"/>
      <c r="G120" s="2" t="n">
        <v>115</v>
      </c>
      <c r="H120" s="16" t="str">
        <f aca="false">IF(IFERROR(AND(ISNUMBER(Observed!A120),Observed!A120=ROW()-5,ISNUMBER(Assumptions!A120),Assumptions!A120=ROW()-5,ISNUMBER(Projection!A120),Projection!A120=ROW()-5),FALSE()),"OK","ERROR")</f>
        <v>OK</v>
      </c>
    </row>
    <row r="121" customFormat="false" ht="25" hidden="false" customHeight="true" outlineLevel="0" collapsed="false">
      <c r="A121" s="2"/>
      <c r="B121" s="2"/>
      <c r="C121" s="2"/>
      <c r="D121" s="2"/>
      <c r="E121" s="2"/>
      <c r="F121" s="2"/>
      <c r="G121" s="2" t="n">
        <v>116</v>
      </c>
      <c r="H121" s="16" t="str">
        <f aca="false">IF(IFERROR(AND(ISNUMBER(Observed!A121),Observed!A121=ROW()-5,ISNUMBER(Assumptions!A121),Assumptions!A121=ROW()-5,ISNUMBER(Projection!A121),Projection!A121=ROW()-5),FALSE()),"OK","ERROR")</f>
        <v>OK</v>
      </c>
    </row>
    <row r="122" customFormat="false" ht="25" hidden="false" customHeight="true" outlineLevel="0" collapsed="false">
      <c r="A122" s="2"/>
      <c r="B122" s="2"/>
      <c r="C122" s="2"/>
      <c r="D122" s="2"/>
      <c r="E122" s="2"/>
      <c r="F122" s="2"/>
      <c r="G122" s="2" t="n">
        <v>117</v>
      </c>
      <c r="H122" s="16" t="str">
        <f aca="false">IF(IFERROR(AND(ISNUMBER(Observed!A122),Observed!A122=ROW()-5,ISNUMBER(Assumptions!A122),Assumptions!A122=ROW()-5,ISNUMBER(Projection!A122),Projection!A122=ROW()-5),FALSE()),"OK","ERROR")</f>
        <v>OK</v>
      </c>
    </row>
    <row r="123" customFormat="false" ht="25" hidden="false" customHeight="true" outlineLevel="0" collapsed="false">
      <c r="A123" s="2"/>
      <c r="B123" s="2"/>
      <c r="C123" s="2"/>
      <c r="D123" s="2"/>
      <c r="E123" s="2"/>
      <c r="F123" s="2"/>
      <c r="G123" s="2" t="n">
        <v>118</v>
      </c>
      <c r="H123" s="16" t="str">
        <f aca="false">IF(IFERROR(AND(ISNUMBER(Observed!A123),Observed!A123=ROW()-5,ISNUMBER(Assumptions!A123),Assumptions!A123=ROW()-5,ISNUMBER(Projection!A123),Projection!A123=ROW()-5),FALSE()),"OK","ERROR")</f>
        <v>OK</v>
      </c>
    </row>
    <row r="124" customFormat="false" ht="25" hidden="false" customHeight="true" outlineLevel="0" collapsed="false">
      <c r="A124" s="2"/>
      <c r="B124" s="2"/>
      <c r="C124" s="2"/>
      <c r="D124" s="2"/>
      <c r="E124" s="2"/>
      <c r="F124" s="2"/>
      <c r="G124" s="2" t="n">
        <v>119</v>
      </c>
      <c r="H124" s="16" t="str">
        <f aca="false">IF(IFERROR(AND(ISNUMBER(Observed!A124),Observed!A124=ROW()-5,ISNUMBER(Assumptions!A124),Assumptions!A124=ROW()-5,ISNUMBER(Projection!A124),Projection!A124=ROW()-5),FALSE()),"OK","ERROR")</f>
        <v>OK</v>
      </c>
    </row>
    <row r="125" customFormat="false" ht="25" hidden="false" customHeight="true" outlineLevel="0" collapsed="false">
      <c r="A125" s="2"/>
      <c r="B125" s="2"/>
      <c r="C125" s="2"/>
      <c r="D125" s="2"/>
      <c r="E125" s="2"/>
      <c r="F125" s="2"/>
      <c r="G125" s="2" t="n">
        <v>120</v>
      </c>
      <c r="H125" s="16" t="str">
        <f aca="false">IF(IFERROR(AND(ISNUMBER(Observed!A125),Observed!A125=ROW()-5,ISNUMBER(Assumptions!A125),Assumptions!A125=ROW()-5,ISNUMBER(Projection!A125),Projection!A125=ROW()-5),FALSE()),"OK","ERROR")</f>
        <v>OK</v>
      </c>
    </row>
  </sheetData>
  <sheetProtection sheet="true" objects="true" scenarios="true" autoFilter="false"/>
  <mergeCells count="2">
    <mergeCell ref="A2:H2"/>
    <mergeCell ref="A4:H4"/>
  </mergeCells>
  <conditionalFormatting sqref="B26:B29">
    <cfRule type="containsText" priority="2" operator="containsText" aboveAverage="0" equalAverage="0" bottom="0" percent="0" rank="0" text="ERROR" dxfId="12">
      <formula>NOT(ISERROR(SEARCH("ERROR",B26)))</formula>
    </cfRule>
    <cfRule type="containsText" priority="3" operator="containsText" aboveAverage="0" equalAverage="0" bottom="0" percent="0" rank="0" text="CHECK" dxfId="13">
      <formula>NOT(ISERROR(SEARCH("CHECK",B26)))</formula>
    </cfRule>
    <cfRule type="containsText" priority="4" operator="containsText" aboveAverage="0" equalAverage="0" bottom="0" percent="0" rank="0" text="BLOCKED" dxfId="14">
      <formula>NOT(ISERROR(SEARCH("BLOCKED",B26)))</formula>
    </cfRule>
    <cfRule type="containsText" priority="5" operator="containsText" aboveAverage="0" equalAverage="0" bottom="0" percent="0" rank="0" text="HOLD" dxfId="15">
      <formula>NOT(ISERROR(SEARCH("HOLD",B26)))</formula>
    </cfRule>
    <cfRule type="containsText" priority="6" operator="containsText" aboveAverage="0" equalAverage="0" bottom="0" percent="0" rank="0" text="REVIEW" dxfId="16">
      <formula>NOT(ISERROR(SEARCH("REVIEW",B26)))</formula>
    </cfRule>
    <cfRule type="containsText" priority="7" operator="containsText" aboveAverage="0" equalAverage="0" bottom="0" percent="0" rank="0" text="OUTSIDE" dxfId="17">
      <formula>NOT(ISERROR(SEARCH("OUTSIDE",B26)))</formula>
    </cfRule>
  </conditionalFormatting>
  <conditionalFormatting sqref="H6:H125">
    <cfRule type="containsText" priority="8" operator="containsText" aboveAverage="0" equalAverage="0" bottom="0" percent="0" rank="0" text="ERROR" dxfId="18">
      <formula>NOT(ISERROR(SEARCH("ERROR",H6)))</formula>
    </cfRule>
    <cfRule type="containsText" priority="9" operator="containsText" aboveAverage="0" equalAverage="0" bottom="0" percent="0" rank="0" text="CHECK" dxfId="19">
      <formula>NOT(ISERROR(SEARCH("CHECK",H6)))</formula>
    </cfRule>
    <cfRule type="containsText" priority="10" operator="containsText" aboveAverage="0" equalAverage="0" bottom="0" percent="0" rank="0" text="BLOCKED" dxfId="20">
      <formula>NOT(ISERROR(SEARCH("BLOCKED",H6)))</formula>
    </cfRule>
    <cfRule type="containsText" priority="11" operator="containsText" aboveAverage="0" equalAverage="0" bottom="0" percent="0" rank="0" text="HOLD" dxfId="21">
      <formula>NOT(ISERROR(SEARCH("HOLD",H6)))</formula>
    </cfRule>
    <cfRule type="containsText" priority="12" operator="containsText" aboveAverage="0" equalAverage="0" bottom="0" percent="0" rank="0" text="REVIEW" dxfId="22">
      <formula>NOT(ISERROR(SEARCH("REVIEW",H6)))</formula>
    </cfRule>
    <cfRule type="containsText" priority="13" operator="containsText" aboveAverage="0" equalAverage="0" bottom="0" percent="0" rank="0" text="OUTSIDE" dxfId="23">
      <formula>NOT(ISERROR(SEARCH("OUTSIDE",H6)))</formula>
    </cfRule>
  </conditionalFormatting>
  <dataValidations count="17">
    <dataValidation allowBlank="true" error="Required text. Explain the source, scope or rationale; numeric identifiers alone are not sufficient." errorStyle="stop" errorTitle="Enter meaningful text" operator="between" prompt="Required text. Explain the source, scope or rationale; numeric identifiers alone are not sufficient." promptTitle="Text input" showDropDown="false" showErrorMessage="true" showInputMessage="true" sqref="B6" type="custom">
      <formula1>AND(ISTEXT(B6),LEN(TRIM(B6))&gt;0)</formula1>
      <formula2>0</formula2>
    </dataValidation>
    <dataValidation allowBlank="true" error="Required text. Explain the source, scope or rationale; numeric identifiers alone are not sufficient." errorStyle="stop" errorTitle="Enter meaningful text" operator="between" prompt="Required text. Explain the source, scope or rationale; numeric identifiers alone are not sufficient." promptTitle="Text input" showDropDown="false" showErrorMessage="true" showInputMessage="true" sqref="B13" type="custom">
      <formula1>AND(ISTEXT(B13),LEN(TRIM(B13))&gt;0)</formula1>
      <formula2>0</formula2>
    </dataValidation>
    <dataValidation allowBlank="true" error="Required text. Explain the source, scope or rationale; numeric identifiers alone are not sufficient." errorStyle="stop" errorTitle="Enter meaningful text" operator="between" prompt="Required text. Explain the source, scope or rationale; numeric identifiers alone are not sufficient." promptTitle="Text input" showDropDown="false" showErrorMessage="true" showInputMessage="true" sqref="B20" type="custom">
      <formula1>AND(ISTEXT(B20),LEN(TRIM(B20))&gt;0)</formula1>
      <formula2>0</formula2>
    </dataValidation>
    <dataValidation allowBlank="true" error="Required text. Explain the source, scope or rationale; numeric identifiers alone are not sufficient." errorStyle="stop" errorTitle="Enter meaningful text" operator="between" prompt="Required text. Explain the source, scope or rationale; numeric identifiers alone are not sufficient." promptTitle="Text input" showDropDown="false" showErrorMessage="true" showInputMessage="true" sqref="B21" type="custom">
      <formula1>AND(ISTEXT(B21),LEN(TRIM(B21))&gt;0)</formula1>
      <formula2>0</formula2>
    </dataValidation>
    <dataValidation allowBlank="true" error="Required text. Explain the source, scope or rationale; numeric identifiers alone are not sufficient." errorStyle="stop" errorTitle="Enter meaningful text" operator="between" prompt="Required text. Explain the source, scope or rationale; numeric identifiers alone are not sufficient." promptTitle="Text input" showDropDown="false" showErrorMessage="true" showInputMessage="true" sqref="B22" type="custom">
      <formula1>AND(ISTEXT(B22),LEN(TRIM(B22))&gt;0)</formula1>
      <formula2>0</formula2>
    </dataValidation>
    <dataValidation allowBlank="true" error="Required text. Explain the source, scope or rationale; numeric identifiers alone are not sufficient." errorStyle="stop" errorTitle="Enter meaningful text" operator="between" prompt="Required text. Explain the source, scope or rationale; numeric identifiers alone are not sufficient." promptTitle="Text input" showDropDown="false" showErrorMessage="true" showInputMessage="true" sqref="B24" type="custom">
      <formula1>AND(ISTEXT(B24),LEN(TRIM(B24))&gt;0)</formula1>
      <formula2>0</formula2>
    </dataValidation>
    <dataValidation allowBlank="true" error="Enter the fixed original cohort count: whole number from 1 to 1 billion." errorStyle="stop" errorTitle="Check input" operator="between" prompt="Enter the fixed original cohort count: whole number from 1 to 1 billion." promptTitle="Editable input" showDropDown="false" showErrorMessage="true" showInputMessage="true" sqref="B7" type="whole">
      <formula1>1</formula1>
      <formula2>1000000000</formula2>
    </dataValidation>
    <dataValidation allowBlank="true" error="Enter complete observed months, 1 to 120." errorStyle="stop" errorTitle="Check input" operator="between" prompt="Enter complete observed months, 1 to 120." promptTitle="Editable input" showDropDown="false" showErrorMessage="true" showInputMessage="true" sqref="B8" type="whole">
      <formula1>1</formula1>
      <formula2>120</formula2>
    </dataValidation>
    <dataValidation allowBlank="true" error="Enter total months from O to 120." errorStyle="stop" errorTitle="Check input" operator="between" prompt="Enter total months from O to 120." promptTitle="Editable input" showDropDown="false" showErrorMessage="true" showInputMessage="true" sqref="B9" type="whole">
      <formula1>B8</formula1>
      <formula2>120</formula2>
    </dataValidation>
    <dataValidation allowBlank="true" error="Choose Subscription or Repeat." errorStyle="stop" errorTitle="Use the list" operator="between" prompt="Choose Subscription or Repeat." promptTitle="Choose a value" showDropDown="false" showErrorMessage="true" showInputMessage="true" sqref="B10" type="list">
      <formula1>"Subscription,Repeat"</formula1>
      <formula2>0</formula2>
    </dataValidation>
    <dataValidation allowBlank="true" error="Enter a valid whole Excel date, excluding serial 60." errorStyle="stop" errorTitle="Check input" operator="between" prompt="Enter a valid whole Excel date, excluding serial 60." promptTitle="Editable input" showDropDown="false" showErrorMessage="true" showInputMessage="true" sqref="B12" type="whole">
      <formula1>1</formula1>
      <formula2>2958465</formula2>
    </dataValidation>
    <dataValidation allowBlank="true" error="Optional acquisition cost. Blank means not assessed; zero is an explicit amount." errorStyle="stop" errorTitle="Check input" operator="between" prompt="Optional acquisition cost. Blank means not assessed; zero is an explicit amount." promptTitle="Editable input" showDropDown="false" showErrorMessage="true" showInputMessage="true" sqref="B14" type="decimal">
      <formula1>0</formula1>
      <formula2>1000000000000</formula2>
    </dataValidation>
    <dataValidation allowBlank="true" error="Enter the effective annual discount rate as a decimal, for example 0.12 for 12%." errorStyle="stop" errorTitle="Check input" operator="between" prompt="Enter the effective annual discount rate as a decimal, for example 0.12 for 12%." promptTitle="Editable input" showDropDown="false" showErrorMessage="true" showInputMessage="true" sqref="B15" type="decimal">
      <formula1>0</formula1>
      <formula2>1000</formula2>
    </dataValidation>
    <dataValidation allowBlank="true" error="Confirm only after checking complete, reconciled source records." errorStyle="stop" errorTitle="Use the list" operator="between" prompt="Confirm only after checking complete, reconciled source records." promptTitle="Choose a value" showDropDown="false" showErrorMessage="true" showInputMessage="true" sqref="B17" type="list">
      <formula1>"No,Yes"</formula1>
      <formula2>0</formula2>
    </dataValidation>
    <dataValidation allowBlank="true" error="Confirm only after checking complete, reconciled source records." errorStyle="stop" errorTitle="Use the list" operator="between" prompt="Confirm only after checking complete, reconciled source records." promptTitle="Choose a value" showDropDown="false" showErrorMessage="true" showInputMessage="true" sqref="B18" type="list">
      <formula1>"No,Yes"</formula1>
      <formula2>0</formula2>
    </dataValidation>
    <dataValidation allowBlank="true" error="Yes for hypothetical examples; No for your actual source data." errorStyle="stop" errorTitle="Use the list" operator="between" prompt="Yes for hypothetical examples; No for your actual source data." promptTitle="Choose a value" showDropDown="false" showErrorMessage="true" showInputMessage="true" sqref="B19" type="list">
      <formula1>"Yes,No"</formula1>
      <formula2>0</formula2>
    </dataValidation>
    <dataValidation allowBlank="true" error="Enter the reconciliation difference, with explicit zero when reconciled." errorStyle="stop" errorTitle="Check input" operator="between" prompt="Enter the reconciliation difference, with explicit zero when reconciled." promptTitle="Editable input" showDropDown="false" showErrorMessage="true" showInputMessage="true" sqref="B23" type="decimal">
      <formula1>-1000000000000</formula1>
      <formula2>1000000000000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0"/>
    <col collapsed="false" customWidth="true" hidden="false" outlineLevel="0" max="12" min="2" style="1" width="20"/>
    <col collapsed="false" customWidth="true" hidden="false" outlineLevel="0" max="13" min="13" style="1" width="54"/>
    <col collapsed="false" customWidth="true" hidden="false" outlineLevel="0" max="14" min="14" style="1" width="16"/>
    <col collapsed="false" customWidth="true" hidden="false" outlineLevel="0" max="16" min="15" style="1" width="20"/>
    <col collapsed="false" customWidth="true" hidden="false" outlineLevel="0" max="17" min="17" style="1" width="58"/>
  </cols>
  <sheetData>
    <row r="1" customFormat="false" ht="25" hidden="false" customHeight="true" outlineLevel="0" collapsed="false">
      <c r="A1" s="2"/>
      <c r="B1" s="2"/>
      <c r="C1" s="2"/>
      <c r="D1" s="2"/>
      <c r="E1" s="2"/>
      <c r="F1" s="2"/>
      <c r="G1" s="2"/>
      <c r="H1" s="2"/>
      <c r="I1" s="2"/>
      <c r="J1" s="2"/>
      <c r="K1" s="2"/>
      <c r="L1" s="2"/>
      <c r="M1" s="2"/>
      <c r="N1" s="2"/>
      <c r="O1" s="2"/>
      <c r="P1" s="2"/>
      <c r="Q1" s="2"/>
    </row>
    <row r="2" customFormat="false" ht="32" hidden="false" customHeight="true" outlineLevel="0" collapsed="false">
      <c r="A2" s="3" t="s">
        <v>92</v>
      </c>
      <c r="B2" s="3"/>
      <c r="C2" s="3"/>
      <c r="D2" s="3"/>
      <c r="E2" s="3"/>
      <c r="F2" s="3"/>
      <c r="G2" s="3"/>
      <c r="H2" s="3"/>
      <c r="I2" s="3"/>
      <c r="J2" s="3"/>
      <c r="K2" s="3"/>
      <c r="L2" s="3"/>
      <c r="M2" s="3"/>
      <c r="N2" s="3"/>
      <c r="O2" s="3"/>
      <c r="P2" s="3"/>
      <c r="Q2" s="3"/>
    </row>
    <row r="3" customFormat="false" ht="25" hidden="false" customHeight="true" outlineLevel="0" collapsed="false">
      <c r="A3" s="4"/>
      <c r="B3" s="4"/>
      <c r="C3" s="4"/>
      <c r="D3" s="4"/>
      <c r="E3" s="4"/>
      <c r="F3" s="4"/>
      <c r="G3" s="4"/>
      <c r="H3" s="4"/>
      <c r="I3" s="4"/>
      <c r="J3" s="4"/>
      <c r="K3" s="4"/>
      <c r="L3" s="4"/>
      <c r="M3" s="4"/>
      <c r="N3" s="4"/>
      <c r="O3" s="4"/>
      <c r="P3" s="4"/>
      <c r="Q3" s="4"/>
    </row>
    <row r="4" customFormat="false" ht="28" hidden="false" customHeight="true" outlineLevel="0" collapsed="false">
      <c r="A4" s="5" t="s">
        <v>93</v>
      </c>
      <c r="B4" s="5"/>
      <c r="C4" s="5"/>
      <c r="D4" s="5"/>
      <c r="E4" s="5"/>
      <c r="F4" s="5"/>
      <c r="G4" s="5"/>
      <c r="H4" s="5"/>
      <c r="I4" s="5"/>
      <c r="J4" s="5"/>
      <c r="K4" s="5"/>
      <c r="L4" s="5"/>
      <c r="M4" s="5"/>
      <c r="N4" s="5"/>
      <c r="O4" s="5"/>
      <c r="P4" s="5"/>
      <c r="Q4" s="5"/>
    </row>
    <row r="5" customFormat="false" ht="66" hidden="false" customHeight="true" outlineLevel="0" collapsed="false">
      <c r="A5" s="6" t="s">
        <v>94</v>
      </c>
      <c r="B5" s="6" t="s">
        <v>95</v>
      </c>
      <c r="C5" s="6" t="s">
        <v>96</v>
      </c>
      <c r="D5" s="6" t="s">
        <v>97</v>
      </c>
      <c r="E5" s="6" t="s">
        <v>98</v>
      </c>
      <c r="F5" s="6" t="s">
        <v>99</v>
      </c>
      <c r="G5" s="6" t="s">
        <v>100</v>
      </c>
      <c r="H5" s="6" t="s">
        <v>101</v>
      </c>
      <c r="I5" s="6" t="s">
        <v>102</v>
      </c>
      <c r="J5" s="6" t="s">
        <v>103</v>
      </c>
      <c r="K5" s="6" t="s">
        <v>104</v>
      </c>
      <c r="L5" s="6" t="s">
        <v>105</v>
      </c>
      <c r="M5" s="6" t="s">
        <v>106</v>
      </c>
      <c r="N5" s="6" t="s">
        <v>107</v>
      </c>
      <c r="O5" s="6" t="s">
        <v>108</v>
      </c>
      <c r="P5" s="6" t="s">
        <v>109</v>
      </c>
      <c r="Q5" s="6" t="s">
        <v>110</v>
      </c>
    </row>
    <row r="6" customFormat="false" ht="48" hidden="false" customHeight="true" outlineLevel="0" collapsed="false">
      <c r="A6" s="21" t="n">
        <v>1</v>
      </c>
      <c r="B6" s="22" t="n">
        <v>100</v>
      </c>
      <c r="C6" s="22" t="n">
        <v>90</v>
      </c>
      <c r="D6" s="22" t="n">
        <v>100</v>
      </c>
      <c r="E6" s="23" t="n">
        <v>10000</v>
      </c>
      <c r="F6" s="23" t="n">
        <v>500</v>
      </c>
      <c r="G6" s="23" t="n">
        <v>4000</v>
      </c>
      <c r="H6" s="23" t="n">
        <v>0</v>
      </c>
      <c r="I6" s="23" t="n">
        <v>500</v>
      </c>
      <c r="J6" s="8" t="n">
        <f aca="false">IF(N6="OK",E6-F6,"")</f>
        <v>9500</v>
      </c>
      <c r="K6" s="8" t="n">
        <f aca="false">IF(N6="OK",J6-G6+H6,"")</f>
        <v>5500</v>
      </c>
      <c r="L6" s="8" t="n">
        <f aca="false">IF(N6="OK",K6-I6,"")</f>
        <v>5000</v>
      </c>
      <c r="M6" s="14" t="s">
        <v>111</v>
      </c>
      <c r="N6" s="16" t="str">
        <f aca="false">IF(Settings!$B$26&lt;&gt;"OK","ERROR",IF(A6&gt;Settings!$B$8,"NOT USED",IF(IFERROR(AND(COUNT(B6,D6:I6)=7,B6&gt;=0,B6&lt;=Settings!$B$7,B6=INT(B6),D6&gt;=B6,D6&lt;=1000000000000,D6=INT(D6),OR(AND(B6=0,D6=0),B6&gt;0),MIN(E6:I6)&gt;=0,MAX(E6:I6)&lt;=1000000000000,OR(D6&gt;0,E6=0),ISTEXT(M6),LEN(TRIM(M6))&gt;0,IF(Settings!$B$10="Subscription",AND(ISNUMBER(C6),C6&gt;=0,C6&lt;=Settings!$B$7,C6=INT(C6),IF(A6=1,TRUE(),C6&lt;=C5)),C6="")),FALSE()),"OK","ERROR")))</f>
        <v>OK</v>
      </c>
      <c r="O6" s="24" t="n">
        <f aca="false">IF(AND(N6="OK",COUNTIF($N$6:N6,"ERROR")=0),SUM($J$6:J6)/Settings!$B$7,"")</f>
        <v>95</v>
      </c>
      <c r="P6" s="24" t="n">
        <f aca="false">IF(AND(N6="OK",COUNTIF($N$6:N6,"ERROR")=0),SUM($L$6:L6)/Settings!$B$7,"")</f>
        <v>50</v>
      </c>
      <c r="Q6" s="25" t="str">
        <f aca="false">IF(Settings!$B$26&lt;&gt;"OK","CHECK SETTINGS",IF(A6&gt;Settings!$B$8,IF(COUNTA(B6:I6,M6)&gt;0,"UNUSED INPUTS AFTER OBSERVED WINDOW",""),IF(N6&lt;&gt;"OK","CHECK ROW",IF(H6&gt;G6,"REVIEW RECOVERY ABOVE PERIOD COST; ","")&amp;IF(F6&gt;E6,"REVIEW REFUNDS ABOVE PERIOD SALES; ",""))))</f>
        <v/>
      </c>
    </row>
    <row r="7" customFormat="false" ht="48" hidden="false" customHeight="true" outlineLevel="0" collapsed="false">
      <c r="A7" s="21" t="n">
        <v>2</v>
      </c>
      <c r="B7" s="22" t="n">
        <v>80</v>
      </c>
      <c r="C7" s="22" t="n">
        <v>80</v>
      </c>
      <c r="D7" s="22" t="n">
        <v>80</v>
      </c>
      <c r="E7" s="23" t="n">
        <v>8000</v>
      </c>
      <c r="F7" s="23" t="n">
        <v>400</v>
      </c>
      <c r="G7" s="23" t="n">
        <v>3200</v>
      </c>
      <c r="H7" s="23" t="n">
        <v>0</v>
      </c>
      <c r="I7" s="23" t="n">
        <v>400</v>
      </c>
      <c r="J7" s="8" t="n">
        <f aca="false">IF(N7="OK",E7-F7,"")</f>
        <v>7600</v>
      </c>
      <c r="K7" s="8" t="n">
        <f aca="false">IF(N7="OK",J7-G7+H7,"")</f>
        <v>4400</v>
      </c>
      <c r="L7" s="8" t="n">
        <f aca="false">IF(N7="OK",K7-I7,"")</f>
        <v>4000</v>
      </c>
      <c r="M7" s="14" t="s">
        <v>111</v>
      </c>
      <c r="N7" s="16" t="str">
        <f aca="false">IF(Settings!$B$26&lt;&gt;"OK","ERROR",IF(A7&gt;Settings!$B$8,"NOT USED",IF(IFERROR(AND(COUNT(B7,D7:I7)=7,B7&gt;=0,B7&lt;=Settings!$B$7,B7=INT(B7),D7&gt;=B7,D7&lt;=1000000000000,D7=INT(D7),OR(AND(B7=0,D7=0),B7&gt;0),MIN(E7:I7)&gt;=0,MAX(E7:I7)&lt;=1000000000000,OR(D7&gt;0,E7=0),ISTEXT(M7),LEN(TRIM(M7))&gt;0,IF(Settings!$B$10="Subscription",AND(ISNUMBER(C7),C7&gt;=0,C7&lt;=Settings!$B$7,C7=INT(C7),IF(A7=1,TRUE(),C7&lt;=C6)),C7="")),FALSE()),"OK","ERROR")))</f>
        <v>OK</v>
      </c>
      <c r="O7" s="24" t="n">
        <f aca="false">IF(AND(N7="OK",COUNTIF($N$6:N7,"ERROR")=0),SUM($J$6:J7)/Settings!$B$7,"")</f>
        <v>171</v>
      </c>
      <c r="P7" s="24" t="n">
        <f aca="false">IF(AND(N7="OK",COUNTIF($N$6:N7,"ERROR")=0),SUM($L$6:L7)/Settings!$B$7,"")</f>
        <v>90</v>
      </c>
      <c r="Q7" s="25" t="str">
        <f aca="false">IF(Settings!$B$26&lt;&gt;"OK","CHECK SETTINGS",IF(A7&gt;Settings!$B$8,IF(COUNTA(B7:I7,M7)&gt;0,"UNUSED INPUTS AFTER OBSERVED WINDOW",""),IF(N7&lt;&gt;"OK","CHECK ROW",IF(H7&gt;G7,"REVIEW RECOVERY ABOVE PERIOD COST; ","")&amp;IF(F7&gt;E7,"REVIEW REFUNDS ABOVE PERIOD SALES; ",""))))</f>
        <v/>
      </c>
    </row>
    <row r="8" customFormat="false" ht="48" hidden="false" customHeight="true" outlineLevel="0" collapsed="false">
      <c r="A8" s="21" t="n">
        <v>3</v>
      </c>
      <c r="B8" s="22"/>
      <c r="C8" s="22"/>
      <c r="D8" s="22"/>
      <c r="E8" s="23"/>
      <c r="F8" s="23"/>
      <c r="G8" s="23"/>
      <c r="H8" s="23"/>
      <c r="I8" s="23"/>
      <c r="J8" s="8" t="str">
        <f aca="false">IF(N8="OK",E8-F8,"")</f>
        <v/>
      </c>
      <c r="K8" s="8" t="str">
        <f aca="false">IF(N8="OK",J8-G8+H8,"")</f>
        <v/>
      </c>
      <c r="L8" s="8" t="str">
        <f aca="false">IF(N8="OK",K8-I8,"")</f>
        <v/>
      </c>
      <c r="M8" s="14"/>
      <c r="N8" s="16" t="str">
        <f aca="false">IF(Settings!$B$26&lt;&gt;"OK","ERROR",IF(A8&gt;Settings!$B$8,"NOT USED",IF(IFERROR(AND(COUNT(B8,D8:I8)=7,B8&gt;=0,B8&lt;=Settings!$B$7,B8=INT(B8),D8&gt;=B8,D8&lt;=1000000000000,D8=INT(D8),OR(AND(B8=0,D8=0),B8&gt;0),MIN(E8:I8)&gt;=0,MAX(E8:I8)&lt;=1000000000000,OR(D8&gt;0,E8=0),ISTEXT(M8),LEN(TRIM(M8))&gt;0,IF(Settings!$B$10="Subscription",AND(ISNUMBER(C8),C8&gt;=0,C8&lt;=Settings!$B$7,C8=INT(C8),IF(A8=1,TRUE(),C8&lt;=C7)),C8="")),FALSE()),"OK","ERROR")))</f>
        <v>NOT USED</v>
      </c>
      <c r="O8" s="24" t="str">
        <f aca="false">IF(AND(N8="OK",COUNTIF($N$6:N8,"ERROR")=0),SUM($J$6:J8)/Settings!$B$7,"")</f>
        <v/>
      </c>
      <c r="P8" s="24" t="str">
        <f aca="false">IF(AND(N8="OK",COUNTIF($N$6:N8,"ERROR")=0),SUM($L$6:L8)/Settings!$B$7,"")</f>
        <v/>
      </c>
      <c r="Q8" s="25" t="str">
        <f aca="false">IF(Settings!$B$26&lt;&gt;"OK","CHECK SETTINGS",IF(A8&gt;Settings!$B$8,IF(COUNTA(B8:I8,M8)&gt;0,"UNUSED INPUTS AFTER OBSERVED WINDOW",""),IF(N8&lt;&gt;"OK","CHECK ROW",IF(H8&gt;G8,"REVIEW RECOVERY ABOVE PERIOD COST; ","")&amp;IF(F8&gt;E8,"REVIEW REFUNDS ABOVE PERIOD SALES; ",""))))</f>
        <v/>
      </c>
    </row>
    <row r="9" customFormat="false" ht="48" hidden="false" customHeight="true" outlineLevel="0" collapsed="false">
      <c r="A9" s="21" t="n">
        <v>4</v>
      </c>
      <c r="B9" s="22"/>
      <c r="C9" s="22"/>
      <c r="D9" s="22"/>
      <c r="E9" s="23"/>
      <c r="F9" s="23"/>
      <c r="G9" s="23"/>
      <c r="H9" s="23"/>
      <c r="I9" s="23"/>
      <c r="J9" s="8" t="str">
        <f aca="false">IF(N9="OK",E9-F9,"")</f>
        <v/>
      </c>
      <c r="K9" s="8" t="str">
        <f aca="false">IF(N9="OK",J9-G9+H9,"")</f>
        <v/>
      </c>
      <c r="L9" s="8" t="str">
        <f aca="false">IF(N9="OK",K9-I9,"")</f>
        <v/>
      </c>
      <c r="M9" s="14"/>
      <c r="N9" s="16" t="str">
        <f aca="false">IF(Settings!$B$26&lt;&gt;"OK","ERROR",IF(A9&gt;Settings!$B$8,"NOT USED",IF(IFERROR(AND(COUNT(B9,D9:I9)=7,B9&gt;=0,B9&lt;=Settings!$B$7,B9=INT(B9),D9&gt;=B9,D9&lt;=1000000000000,D9=INT(D9),OR(AND(B9=0,D9=0),B9&gt;0),MIN(E9:I9)&gt;=0,MAX(E9:I9)&lt;=1000000000000,OR(D9&gt;0,E9=0),ISTEXT(M9),LEN(TRIM(M9))&gt;0,IF(Settings!$B$10="Subscription",AND(ISNUMBER(C9),C9&gt;=0,C9&lt;=Settings!$B$7,C9=INT(C9),IF(A9=1,TRUE(),C9&lt;=C8)),C9="")),FALSE()),"OK","ERROR")))</f>
        <v>NOT USED</v>
      </c>
      <c r="O9" s="24" t="str">
        <f aca="false">IF(AND(N9="OK",COUNTIF($N$6:N9,"ERROR")=0),SUM($J$6:J9)/Settings!$B$7,"")</f>
        <v/>
      </c>
      <c r="P9" s="24" t="str">
        <f aca="false">IF(AND(N9="OK",COUNTIF($N$6:N9,"ERROR")=0),SUM($L$6:L9)/Settings!$B$7,"")</f>
        <v/>
      </c>
      <c r="Q9" s="25" t="str">
        <f aca="false">IF(Settings!$B$26&lt;&gt;"OK","CHECK SETTINGS",IF(A9&gt;Settings!$B$8,IF(COUNTA(B9:I9,M9)&gt;0,"UNUSED INPUTS AFTER OBSERVED WINDOW",""),IF(N9&lt;&gt;"OK","CHECK ROW",IF(H9&gt;G9,"REVIEW RECOVERY ABOVE PERIOD COST; ","")&amp;IF(F9&gt;E9,"REVIEW REFUNDS ABOVE PERIOD SALES; ",""))))</f>
        <v/>
      </c>
    </row>
    <row r="10" customFormat="false" ht="48" hidden="false" customHeight="true" outlineLevel="0" collapsed="false">
      <c r="A10" s="21" t="n">
        <v>5</v>
      </c>
      <c r="B10" s="22"/>
      <c r="C10" s="22"/>
      <c r="D10" s="22"/>
      <c r="E10" s="23"/>
      <c r="F10" s="23"/>
      <c r="G10" s="23"/>
      <c r="H10" s="23"/>
      <c r="I10" s="23"/>
      <c r="J10" s="8" t="str">
        <f aca="false">IF(N10="OK",E10-F10,"")</f>
        <v/>
      </c>
      <c r="K10" s="8" t="str">
        <f aca="false">IF(N10="OK",J10-G10+H10,"")</f>
        <v/>
      </c>
      <c r="L10" s="8" t="str">
        <f aca="false">IF(N10="OK",K10-I10,"")</f>
        <v/>
      </c>
      <c r="M10" s="14"/>
      <c r="N10" s="16" t="str">
        <f aca="false">IF(Settings!$B$26&lt;&gt;"OK","ERROR",IF(A10&gt;Settings!$B$8,"NOT USED",IF(IFERROR(AND(COUNT(B10,D10:I10)=7,B10&gt;=0,B10&lt;=Settings!$B$7,B10=INT(B10),D10&gt;=B10,D10&lt;=1000000000000,D10=INT(D10),OR(AND(B10=0,D10=0),B10&gt;0),MIN(E10:I10)&gt;=0,MAX(E10:I10)&lt;=1000000000000,OR(D10&gt;0,E10=0),ISTEXT(M10),LEN(TRIM(M10))&gt;0,IF(Settings!$B$10="Subscription",AND(ISNUMBER(C10),C10&gt;=0,C10&lt;=Settings!$B$7,C10=INT(C10),IF(A10=1,TRUE(),C10&lt;=C9)),C10="")),FALSE()),"OK","ERROR")))</f>
        <v>NOT USED</v>
      </c>
      <c r="O10" s="24" t="str">
        <f aca="false">IF(AND(N10="OK",COUNTIF($N$6:N10,"ERROR")=0),SUM($J$6:J10)/Settings!$B$7,"")</f>
        <v/>
      </c>
      <c r="P10" s="24" t="str">
        <f aca="false">IF(AND(N10="OK",COUNTIF($N$6:N10,"ERROR")=0),SUM($L$6:L10)/Settings!$B$7,"")</f>
        <v/>
      </c>
      <c r="Q10" s="25" t="str">
        <f aca="false">IF(Settings!$B$26&lt;&gt;"OK","CHECK SETTINGS",IF(A10&gt;Settings!$B$8,IF(COUNTA(B10:I10,M10)&gt;0,"UNUSED INPUTS AFTER OBSERVED WINDOW",""),IF(N10&lt;&gt;"OK","CHECK ROW",IF(H10&gt;G10,"REVIEW RECOVERY ABOVE PERIOD COST; ","")&amp;IF(F10&gt;E10,"REVIEW REFUNDS ABOVE PERIOD SALES; ",""))))</f>
        <v/>
      </c>
    </row>
    <row r="11" customFormat="false" ht="48" hidden="false" customHeight="true" outlineLevel="0" collapsed="false">
      <c r="A11" s="21" t="n">
        <v>6</v>
      </c>
      <c r="B11" s="22"/>
      <c r="C11" s="22"/>
      <c r="D11" s="22"/>
      <c r="E11" s="23"/>
      <c r="F11" s="23"/>
      <c r="G11" s="23"/>
      <c r="H11" s="23"/>
      <c r="I11" s="23"/>
      <c r="J11" s="8" t="str">
        <f aca="false">IF(N11="OK",E11-F11,"")</f>
        <v/>
      </c>
      <c r="K11" s="8" t="str">
        <f aca="false">IF(N11="OK",J11-G11+H11,"")</f>
        <v/>
      </c>
      <c r="L11" s="8" t="str">
        <f aca="false">IF(N11="OK",K11-I11,"")</f>
        <v/>
      </c>
      <c r="M11" s="14"/>
      <c r="N11" s="16" t="str">
        <f aca="false">IF(Settings!$B$26&lt;&gt;"OK","ERROR",IF(A11&gt;Settings!$B$8,"NOT USED",IF(IFERROR(AND(COUNT(B11,D11:I11)=7,B11&gt;=0,B11&lt;=Settings!$B$7,B11=INT(B11),D11&gt;=B11,D11&lt;=1000000000000,D11=INT(D11),OR(AND(B11=0,D11=0),B11&gt;0),MIN(E11:I11)&gt;=0,MAX(E11:I11)&lt;=1000000000000,OR(D11&gt;0,E11=0),ISTEXT(M11),LEN(TRIM(M11))&gt;0,IF(Settings!$B$10="Subscription",AND(ISNUMBER(C11),C11&gt;=0,C11&lt;=Settings!$B$7,C11=INT(C11),IF(A11=1,TRUE(),C11&lt;=C10)),C11="")),FALSE()),"OK","ERROR")))</f>
        <v>NOT USED</v>
      </c>
      <c r="O11" s="24" t="str">
        <f aca="false">IF(AND(N11="OK",COUNTIF($N$6:N11,"ERROR")=0),SUM($J$6:J11)/Settings!$B$7,"")</f>
        <v/>
      </c>
      <c r="P11" s="24" t="str">
        <f aca="false">IF(AND(N11="OK",COUNTIF($N$6:N11,"ERROR")=0),SUM($L$6:L11)/Settings!$B$7,"")</f>
        <v/>
      </c>
      <c r="Q11" s="25" t="str">
        <f aca="false">IF(Settings!$B$26&lt;&gt;"OK","CHECK SETTINGS",IF(A11&gt;Settings!$B$8,IF(COUNTA(B11:I11,M11)&gt;0,"UNUSED INPUTS AFTER OBSERVED WINDOW",""),IF(N11&lt;&gt;"OK","CHECK ROW",IF(H11&gt;G11,"REVIEW RECOVERY ABOVE PERIOD COST; ","")&amp;IF(F11&gt;E11,"REVIEW REFUNDS ABOVE PERIOD SALES; ",""))))</f>
        <v/>
      </c>
    </row>
    <row r="12" customFormat="false" ht="48" hidden="false" customHeight="true" outlineLevel="0" collapsed="false">
      <c r="A12" s="21" t="n">
        <v>7</v>
      </c>
      <c r="B12" s="22"/>
      <c r="C12" s="22"/>
      <c r="D12" s="22"/>
      <c r="E12" s="23"/>
      <c r="F12" s="23"/>
      <c r="G12" s="23"/>
      <c r="H12" s="23"/>
      <c r="I12" s="23"/>
      <c r="J12" s="8" t="str">
        <f aca="false">IF(N12="OK",E12-F12,"")</f>
        <v/>
      </c>
      <c r="K12" s="8" t="str">
        <f aca="false">IF(N12="OK",J12-G12+H12,"")</f>
        <v/>
      </c>
      <c r="L12" s="8" t="str">
        <f aca="false">IF(N12="OK",K12-I12,"")</f>
        <v/>
      </c>
      <c r="M12" s="14"/>
      <c r="N12" s="16" t="str">
        <f aca="false">IF(Settings!$B$26&lt;&gt;"OK","ERROR",IF(A12&gt;Settings!$B$8,"NOT USED",IF(IFERROR(AND(COUNT(B12,D12:I12)=7,B12&gt;=0,B12&lt;=Settings!$B$7,B12=INT(B12),D12&gt;=B12,D12&lt;=1000000000000,D12=INT(D12),OR(AND(B12=0,D12=0),B12&gt;0),MIN(E12:I12)&gt;=0,MAX(E12:I12)&lt;=1000000000000,OR(D12&gt;0,E12=0),ISTEXT(M12),LEN(TRIM(M12))&gt;0,IF(Settings!$B$10="Subscription",AND(ISNUMBER(C12),C12&gt;=0,C12&lt;=Settings!$B$7,C12=INT(C12),IF(A12=1,TRUE(),C12&lt;=C11)),C12="")),FALSE()),"OK","ERROR")))</f>
        <v>NOT USED</v>
      </c>
      <c r="O12" s="24" t="str">
        <f aca="false">IF(AND(N12="OK",COUNTIF($N$6:N12,"ERROR")=0),SUM($J$6:J12)/Settings!$B$7,"")</f>
        <v/>
      </c>
      <c r="P12" s="24" t="str">
        <f aca="false">IF(AND(N12="OK",COUNTIF($N$6:N12,"ERROR")=0),SUM($L$6:L12)/Settings!$B$7,"")</f>
        <v/>
      </c>
      <c r="Q12" s="25" t="str">
        <f aca="false">IF(Settings!$B$26&lt;&gt;"OK","CHECK SETTINGS",IF(A12&gt;Settings!$B$8,IF(COUNTA(B12:I12,M12)&gt;0,"UNUSED INPUTS AFTER OBSERVED WINDOW",""),IF(N12&lt;&gt;"OK","CHECK ROW",IF(H12&gt;G12,"REVIEW RECOVERY ABOVE PERIOD COST; ","")&amp;IF(F12&gt;E12,"REVIEW REFUNDS ABOVE PERIOD SALES; ",""))))</f>
        <v/>
      </c>
    </row>
    <row r="13" customFormat="false" ht="48" hidden="false" customHeight="true" outlineLevel="0" collapsed="false">
      <c r="A13" s="21" t="n">
        <v>8</v>
      </c>
      <c r="B13" s="22"/>
      <c r="C13" s="22"/>
      <c r="D13" s="22"/>
      <c r="E13" s="23"/>
      <c r="F13" s="23"/>
      <c r="G13" s="23"/>
      <c r="H13" s="23"/>
      <c r="I13" s="23"/>
      <c r="J13" s="8" t="str">
        <f aca="false">IF(N13="OK",E13-F13,"")</f>
        <v/>
      </c>
      <c r="K13" s="8" t="str">
        <f aca="false">IF(N13="OK",J13-G13+H13,"")</f>
        <v/>
      </c>
      <c r="L13" s="8" t="str">
        <f aca="false">IF(N13="OK",K13-I13,"")</f>
        <v/>
      </c>
      <c r="M13" s="14"/>
      <c r="N13" s="16" t="str">
        <f aca="false">IF(Settings!$B$26&lt;&gt;"OK","ERROR",IF(A13&gt;Settings!$B$8,"NOT USED",IF(IFERROR(AND(COUNT(B13,D13:I13)=7,B13&gt;=0,B13&lt;=Settings!$B$7,B13=INT(B13),D13&gt;=B13,D13&lt;=1000000000000,D13=INT(D13),OR(AND(B13=0,D13=0),B13&gt;0),MIN(E13:I13)&gt;=0,MAX(E13:I13)&lt;=1000000000000,OR(D13&gt;0,E13=0),ISTEXT(M13),LEN(TRIM(M13))&gt;0,IF(Settings!$B$10="Subscription",AND(ISNUMBER(C13),C13&gt;=0,C13&lt;=Settings!$B$7,C13=INT(C13),IF(A13=1,TRUE(),C13&lt;=C12)),C13="")),FALSE()),"OK","ERROR")))</f>
        <v>NOT USED</v>
      </c>
      <c r="O13" s="24" t="str">
        <f aca="false">IF(AND(N13="OK",COUNTIF($N$6:N13,"ERROR")=0),SUM($J$6:J13)/Settings!$B$7,"")</f>
        <v/>
      </c>
      <c r="P13" s="24" t="str">
        <f aca="false">IF(AND(N13="OK",COUNTIF($N$6:N13,"ERROR")=0),SUM($L$6:L13)/Settings!$B$7,"")</f>
        <v/>
      </c>
      <c r="Q13" s="25" t="str">
        <f aca="false">IF(Settings!$B$26&lt;&gt;"OK","CHECK SETTINGS",IF(A13&gt;Settings!$B$8,IF(COUNTA(B13:I13,M13)&gt;0,"UNUSED INPUTS AFTER OBSERVED WINDOW",""),IF(N13&lt;&gt;"OK","CHECK ROW",IF(H13&gt;G13,"REVIEW RECOVERY ABOVE PERIOD COST; ","")&amp;IF(F13&gt;E13,"REVIEW REFUNDS ABOVE PERIOD SALES; ",""))))</f>
        <v/>
      </c>
    </row>
    <row r="14" customFormat="false" ht="48" hidden="false" customHeight="true" outlineLevel="0" collapsed="false">
      <c r="A14" s="21" t="n">
        <v>9</v>
      </c>
      <c r="B14" s="22"/>
      <c r="C14" s="22"/>
      <c r="D14" s="22"/>
      <c r="E14" s="23"/>
      <c r="F14" s="23"/>
      <c r="G14" s="23"/>
      <c r="H14" s="23"/>
      <c r="I14" s="23"/>
      <c r="J14" s="8" t="str">
        <f aca="false">IF(N14="OK",E14-F14,"")</f>
        <v/>
      </c>
      <c r="K14" s="8" t="str">
        <f aca="false">IF(N14="OK",J14-G14+H14,"")</f>
        <v/>
      </c>
      <c r="L14" s="8" t="str">
        <f aca="false">IF(N14="OK",K14-I14,"")</f>
        <v/>
      </c>
      <c r="M14" s="14"/>
      <c r="N14" s="16" t="str">
        <f aca="false">IF(Settings!$B$26&lt;&gt;"OK","ERROR",IF(A14&gt;Settings!$B$8,"NOT USED",IF(IFERROR(AND(COUNT(B14,D14:I14)=7,B14&gt;=0,B14&lt;=Settings!$B$7,B14=INT(B14),D14&gt;=B14,D14&lt;=1000000000000,D14=INT(D14),OR(AND(B14=0,D14=0),B14&gt;0),MIN(E14:I14)&gt;=0,MAX(E14:I14)&lt;=1000000000000,OR(D14&gt;0,E14=0),ISTEXT(M14),LEN(TRIM(M14))&gt;0,IF(Settings!$B$10="Subscription",AND(ISNUMBER(C14),C14&gt;=0,C14&lt;=Settings!$B$7,C14=INT(C14),IF(A14=1,TRUE(),C14&lt;=C13)),C14="")),FALSE()),"OK","ERROR")))</f>
        <v>NOT USED</v>
      </c>
      <c r="O14" s="24" t="str">
        <f aca="false">IF(AND(N14="OK",COUNTIF($N$6:N14,"ERROR")=0),SUM($J$6:J14)/Settings!$B$7,"")</f>
        <v/>
      </c>
      <c r="P14" s="24" t="str">
        <f aca="false">IF(AND(N14="OK",COUNTIF($N$6:N14,"ERROR")=0),SUM($L$6:L14)/Settings!$B$7,"")</f>
        <v/>
      </c>
      <c r="Q14" s="25" t="str">
        <f aca="false">IF(Settings!$B$26&lt;&gt;"OK","CHECK SETTINGS",IF(A14&gt;Settings!$B$8,IF(COUNTA(B14:I14,M14)&gt;0,"UNUSED INPUTS AFTER OBSERVED WINDOW",""),IF(N14&lt;&gt;"OK","CHECK ROW",IF(H14&gt;G14,"REVIEW RECOVERY ABOVE PERIOD COST; ","")&amp;IF(F14&gt;E14,"REVIEW REFUNDS ABOVE PERIOD SALES; ",""))))</f>
        <v/>
      </c>
    </row>
    <row r="15" customFormat="false" ht="48" hidden="false" customHeight="true" outlineLevel="0" collapsed="false">
      <c r="A15" s="21" t="n">
        <v>10</v>
      </c>
      <c r="B15" s="22"/>
      <c r="C15" s="22"/>
      <c r="D15" s="22"/>
      <c r="E15" s="23"/>
      <c r="F15" s="23"/>
      <c r="G15" s="23"/>
      <c r="H15" s="23"/>
      <c r="I15" s="23"/>
      <c r="J15" s="8" t="str">
        <f aca="false">IF(N15="OK",E15-F15,"")</f>
        <v/>
      </c>
      <c r="K15" s="8" t="str">
        <f aca="false">IF(N15="OK",J15-G15+H15,"")</f>
        <v/>
      </c>
      <c r="L15" s="8" t="str">
        <f aca="false">IF(N15="OK",K15-I15,"")</f>
        <v/>
      </c>
      <c r="M15" s="14"/>
      <c r="N15" s="16" t="str">
        <f aca="false">IF(Settings!$B$26&lt;&gt;"OK","ERROR",IF(A15&gt;Settings!$B$8,"NOT USED",IF(IFERROR(AND(COUNT(B15,D15:I15)=7,B15&gt;=0,B15&lt;=Settings!$B$7,B15=INT(B15),D15&gt;=B15,D15&lt;=1000000000000,D15=INT(D15),OR(AND(B15=0,D15=0),B15&gt;0),MIN(E15:I15)&gt;=0,MAX(E15:I15)&lt;=1000000000000,OR(D15&gt;0,E15=0),ISTEXT(M15),LEN(TRIM(M15))&gt;0,IF(Settings!$B$10="Subscription",AND(ISNUMBER(C15),C15&gt;=0,C15&lt;=Settings!$B$7,C15=INT(C15),IF(A15=1,TRUE(),C15&lt;=C14)),C15="")),FALSE()),"OK","ERROR")))</f>
        <v>NOT USED</v>
      </c>
      <c r="O15" s="24" t="str">
        <f aca="false">IF(AND(N15="OK",COUNTIF($N$6:N15,"ERROR")=0),SUM($J$6:J15)/Settings!$B$7,"")</f>
        <v/>
      </c>
      <c r="P15" s="24" t="str">
        <f aca="false">IF(AND(N15="OK",COUNTIF($N$6:N15,"ERROR")=0),SUM($L$6:L15)/Settings!$B$7,"")</f>
        <v/>
      </c>
      <c r="Q15" s="25" t="str">
        <f aca="false">IF(Settings!$B$26&lt;&gt;"OK","CHECK SETTINGS",IF(A15&gt;Settings!$B$8,IF(COUNTA(B15:I15,M15)&gt;0,"UNUSED INPUTS AFTER OBSERVED WINDOW",""),IF(N15&lt;&gt;"OK","CHECK ROW",IF(H15&gt;G15,"REVIEW RECOVERY ABOVE PERIOD COST; ","")&amp;IF(F15&gt;E15,"REVIEW REFUNDS ABOVE PERIOD SALES; ",""))))</f>
        <v/>
      </c>
    </row>
    <row r="16" customFormat="false" ht="48" hidden="false" customHeight="true" outlineLevel="0" collapsed="false">
      <c r="A16" s="21" t="n">
        <v>11</v>
      </c>
      <c r="B16" s="22"/>
      <c r="C16" s="22"/>
      <c r="D16" s="22"/>
      <c r="E16" s="23"/>
      <c r="F16" s="23"/>
      <c r="G16" s="23"/>
      <c r="H16" s="23"/>
      <c r="I16" s="23"/>
      <c r="J16" s="8" t="str">
        <f aca="false">IF(N16="OK",E16-F16,"")</f>
        <v/>
      </c>
      <c r="K16" s="8" t="str">
        <f aca="false">IF(N16="OK",J16-G16+H16,"")</f>
        <v/>
      </c>
      <c r="L16" s="8" t="str">
        <f aca="false">IF(N16="OK",K16-I16,"")</f>
        <v/>
      </c>
      <c r="M16" s="14"/>
      <c r="N16" s="16" t="str">
        <f aca="false">IF(Settings!$B$26&lt;&gt;"OK","ERROR",IF(A16&gt;Settings!$B$8,"NOT USED",IF(IFERROR(AND(COUNT(B16,D16:I16)=7,B16&gt;=0,B16&lt;=Settings!$B$7,B16=INT(B16),D16&gt;=B16,D16&lt;=1000000000000,D16=INT(D16),OR(AND(B16=0,D16=0),B16&gt;0),MIN(E16:I16)&gt;=0,MAX(E16:I16)&lt;=1000000000000,OR(D16&gt;0,E16=0),ISTEXT(M16),LEN(TRIM(M16))&gt;0,IF(Settings!$B$10="Subscription",AND(ISNUMBER(C16),C16&gt;=0,C16&lt;=Settings!$B$7,C16=INT(C16),IF(A16=1,TRUE(),C16&lt;=C15)),C16="")),FALSE()),"OK","ERROR")))</f>
        <v>NOT USED</v>
      </c>
      <c r="O16" s="24" t="str">
        <f aca="false">IF(AND(N16="OK",COUNTIF($N$6:N16,"ERROR")=0),SUM($J$6:J16)/Settings!$B$7,"")</f>
        <v/>
      </c>
      <c r="P16" s="24" t="str">
        <f aca="false">IF(AND(N16="OK",COUNTIF($N$6:N16,"ERROR")=0),SUM($L$6:L16)/Settings!$B$7,"")</f>
        <v/>
      </c>
      <c r="Q16" s="25" t="str">
        <f aca="false">IF(Settings!$B$26&lt;&gt;"OK","CHECK SETTINGS",IF(A16&gt;Settings!$B$8,IF(COUNTA(B16:I16,M16)&gt;0,"UNUSED INPUTS AFTER OBSERVED WINDOW",""),IF(N16&lt;&gt;"OK","CHECK ROW",IF(H16&gt;G16,"REVIEW RECOVERY ABOVE PERIOD COST; ","")&amp;IF(F16&gt;E16,"REVIEW REFUNDS ABOVE PERIOD SALES; ",""))))</f>
        <v/>
      </c>
    </row>
    <row r="17" customFormat="false" ht="48" hidden="false" customHeight="true" outlineLevel="0" collapsed="false">
      <c r="A17" s="21" t="n">
        <v>12</v>
      </c>
      <c r="B17" s="22"/>
      <c r="C17" s="22"/>
      <c r="D17" s="22"/>
      <c r="E17" s="23"/>
      <c r="F17" s="23"/>
      <c r="G17" s="23"/>
      <c r="H17" s="23"/>
      <c r="I17" s="23"/>
      <c r="J17" s="8" t="str">
        <f aca="false">IF(N17="OK",E17-F17,"")</f>
        <v/>
      </c>
      <c r="K17" s="8" t="str">
        <f aca="false">IF(N17="OK",J17-G17+H17,"")</f>
        <v/>
      </c>
      <c r="L17" s="8" t="str">
        <f aca="false">IF(N17="OK",K17-I17,"")</f>
        <v/>
      </c>
      <c r="M17" s="14"/>
      <c r="N17" s="16" t="str">
        <f aca="false">IF(Settings!$B$26&lt;&gt;"OK","ERROR",IF(A17&gt;Settings!$B$8,"NOT USED",IF(IFERROR(AND(COUNT(B17,D17:I17)=7,B17&gt;=0,B17&lt;=Settings!$B$7,B17=INT(B17),D17&gt;=B17,D17&lt;=1000000000000,D17=INT(D17),OR(AND(B17=0,D17=0),B17&gt;0),MIN(E17:I17)&gt;=0,MAX(E17:I17)&lt;=1000000000000,OR(D17&gt;0,E17=0),ISTEXT(M17),LEN(TRIM(M17))&gt;0,IF(Settings!$B$10="Subscription",AND(ISNUMBER(C17),C17&gt;=0,C17&lt;=Settings!$B$7,C17=INT(C17),IF(A17=1,TRUE(),C17&lt;=C16)),C17="")),FALSE()),"OK","ERROR")))</f>
        <v>NOT USED</v>
      </c>
      <c r="O17" s="24" t="str">
        <f aca="false">IF(AND(N17="OK",COUNTIF($N$6:N17,"ERROR")=0),SUM($J$6:J17)/Settings!$B$7,"")</f>
        <v/>
      </c>
      <c r="P17" s="24" t="str">
        <f aca="false">IF(AND(N17="OK",COUNTIF($N$6:N17,"ERROR")=0),SUM($L$6:L17)/Settings!$B$7,"")</f>
        <v/>
      </c>
      <c r="Q17" s="25" t="str">
        <f aca="false">IF(Settings!$B$26&lt;&gt;"OK","CHECK SETTINGS",IF(A17&gt;Settings!$B$8,IF(COUNTA(B17:I17,M17)&gt;0,"UNUSED INPUTS AFTER OBSERVED WINDOW",""),IF(N17&lt;&gt;"OK","CHECK ROW",IF(H17&gt;G17,"REVIEW RECOVERY ABOVE PERIOD COST; ","")&amp;IF(F17&gt;E17,"REVIEW REFUNDS ABOVE PERIOD SALES; ",""))))</f>
        <v/>
      </c>
    </row>
    <row r="18" customFormat="false" ht="48" hidden="false" customHeight="true" outlineLevel="0" collapsed="false">
      <c r="A18" s="21" t="n">
        <v>13</v>
      </c>
      <c r="B18" s="22"/>
      <c r="C18" s="22"/>
      <c r="D18" s="22"/>
      <c r="E18" s="23"/>
      <c r="F18" s="23"/>
      <c r="G18" s="23"/>
      <c r="H18" s="23"/>
      <c r="I18" s="23"/>
      <c r="J18" s="8" t="str">
        <f aca="false">IF(N18="OK",E18-F18,"")</f>
        <v/>
      </c>
      <c r="K18" s="8" t="str">
        <f aca="false">IF(N18="OK",J18-G18+H18,"")</f>
        <v/>
      </c>
      <c r="L18" s="8" t="str">
        <f aca="false">IF(N18="OK",K18-I18,"")</f>
        <v/>
      </c>
      <c r="M18" s="14"/>
      <c r="N18" s="16" t="str">
        <f aca="false">IF(Settings!$B$26&lt;&gt;"OK","ERROR",IF(A18&gt;Settings!$B$8,"NOT USED",IF(IFERROR(AND(COUNT(B18,D18:I18)=7,B18&gt;=0,B18&lt;=Settings!$B$7,B18=INT(B18),D18&gt;=B18,D18&lt;=1000000000000,D18=INT(D18),OR(AND(B18=0,D18=0),B18&gt;0),MIN(E18:I18)&gt;=0,MAX(E18:I18)&lt;=1000000000000,OR(D18&gt;0,E18=0),ISTEXT(M18),LEN(TRIM(M18))&gt;0,IF(Settings!$B$10="Subscription",AND(ISNUMBER(C18),C18&gt;=0,C18&lt;=Settings!$B$7,C18=INT(C18),IF(A18=1,TRUE(),C18&lt;=C17)),C18="")),FALSE()),"OK","ERROR")))</f>
        <v>NOT USED</v>
      </c>
      <c r="O18" s="24" t="str">
        <f aca="false">IF(AND(N18="OK",COUNTIF($N$6:N18,"ERROR")=0),SUM($J$6:J18)/Settings!$B$7,"")</f>
        <v/>
      </c>
      <c r="P18" s="24" t="str">
        <f aca="false">IF(AND(N18="OK",COUNTIF($N$6:N18,"ERROR")=0),SUM($L$6:L18)/Settings!$B$7,"")</f>
        <v/>
      </c>
      <c r="Q18" s="25" t="str">
        <f aca="false">IF(Settings!$B$26&lt;&gt;"OK","CHECK SETTINGS",IF(A18&gt;Settings!$B$8,IF(COUNTA(B18:I18,M18)&gt;0,"UNUSED INPUTS AFTER OBSERVED WINDOW",""),IF(N18&lt;&gt;"OK","CHECK ROW",IF(H18&gt;G18,"REVIEW RECOVERY ABOVE PERIOD COST; ","")&amp;IF(F18&gt;E18,"REVIEW REFUNDS ABOVE PERIOD SALES; ",""))))</f>
        <v/>
      </c>
    </row>
    <row r="19" customFormat="false" ht="48" hidden="false" customHeight="true" outlineLevel="0" collapsed="false">
      <c r="A19" s="21" t="n">
        <v>14</v>
      </c>
      <c r="B19" s="22"/>
      <c r="C19" s="22"/>
      <c r="D19" s="22"/>
      <c r="E19" s="23"/>
      <c r="F19" s="23"/>
      <c r="G19" s="23"/>
      <c r="H19" s="23"/>
      <c r="I19" s="23"/>
      <c r="J19" s="8" t="str">
        <f aca="false">IF(N19="OK",E19-F19,"")</f>
        <v/>
      </c>
      <c r="K19" s="8" t="str">
        <f aca="false">IF(N19="OK",J19-G19+H19,"")</f>
        <v/>
      </c>
      <c r="L19" s="8" t="str">
        <f aca="false">IF(N19="OK",K19-I19,"")</f>
        <v/>
      </c>
      <c r="M19" s="14"/>
      <c r="N19" s="16" t="str">
        <f aca="false">IF(Settings!$B$26&lt;&gt;"OK","ERROR",IF(A19&gt;Settings!$B$8,"NOT USED",IF(IFERROR(AND(COUNT(B19,D19:I19)=7,B19&gt;=0,B19&lt;=Settings!$B$7,B19=INT(B19),D19&gt;=B19,D19&lt;=1000000000000,D19=INT(D19),OR(AND(B19=0,D19=0),B19&gt;0),MIN(E19:I19)&gt;=0,MAX(E19:I19)&lt;=1000000000000,OR(D19&gt;0,E19=0),ISTEXT(M19),LEN(TRIM(M19))&gt;0,IF(Settings!$B$10="Subscription",AND(ISNUMBER(C19),C19&gt;=0,C19&lt;=Settings!$B$7,C19=INT(C19),IF(A19=1,TRUE(),C19&lt;=C18)),C19="")),FALSE()),"OK","ERROR")))</f>
        <v>NOT USED</v>
      </c>
      <c r="O19" s="24" t="str">
        <f aca="false">IF(AND(N19="OK",COUNTIF($N$6:N19,"ERROR")=0),SUM($J$6:J19)/Settings!$B$7,"")</f>
        <v/>
      </c>
      <c r="P19" s="24" t="str">
        <f aca="false">IF(AND(N19="OK",COUNTIF($N$6:N19,"ERROR")=0),SUM($L$6:L19)/Settings!$B$7,"")</f>
        <v/>
      </c>
      <c r="Q19" s="25" t="str">
        <f aca="false">IF(Settings!$B$26&lt;&gt;"OK","CHECK SETTINGS",IF(A19&gt;Settings!$B$8,IF(COUNTA(B19:I19,M19)&gt;0,"UNUSED INPUTS AFTER OBSERVED WINDOW",""),IF(N19&lt;&gt;"OK","CHECK ROW",IF(H19&gt;G19,"REVIEW RECOVERY ABOVE PERIOD COST; ","")&amp;IF(F19&gt;E19,"REVIEW REFUNDS ABOVE PERIOD SALES; ",""))))</f>
        <v/>
      </c>
    </row>
    <row r="20" customFormat="false" ht="48" hidden="false" customHeight="true" outlineLevel="0" collapsed="false">
      <c r="A20" s="21" t="n">
        <v>15</v>
      </c>
      <c r="B20" s="22"/>
      <c r="C20" s="22"/>
      <c r="D20" s="22"/>
      <c r="E20" s="23"/>
      <c r="F20" s="23"/>
      <c r="G20" s="23"/>
      <c r="H20" s="23"/>
      <c r="I20" s="23"/>
      <c r="J20" s="8" t="str">
        <f aca="false">IF(N20="OK",E20-F20,"")</f>
        <v/>
      </c>
      <c r="K20" s="8" t="str">
        <f aca="false">IF(N20="OK",J20-G20+H20,"")</f>
        <v/>
      </c>
      <c r="L20" s="8" t="str">
        <f aca="false">IF(N20="OK",K20-I20,"")</f>
        <v/>
      </c>
      <c r="M20" s="14"/>
      <c r="N20" s="16" t="str">
        <f aca="false">IF(Settings!$B$26&lt;&gt;"OK","ERROR",IF(A20&gt;Settings!$B$8,"NOT USED",IF(IFERROR(AND(COUNT(B20,D20:I20)=7,B20&gt;=0,B20&lt;=Settings!$B$7,B20=INT(B20),D20&gt;=B20,D20&lt;=1000000000000,D20=INT(D20),OR(AND(B20=0,D20=0),B20&gt;0),MIN(E20:I20)&gt;=0,MAX(E20:I20)&lt;=1000000000000,OR(D20&gt;0,E20=0),ISTEXT(M20),LEN(TRIM(M20))&gt;0,IF(Settings!$B$10="Subscription",AND(ISNUMBER(C20),C20&gt;=0,C20&lt;=Settings!$B$7,C20=INT(C20),IF(A20=1,TRUE(),C20&lt;=C19)),C20="")),FALSE()),"OK","ERROR")))</f>
        <v>NOT USED</v>
      </c>
      <c r="O20" s="24" t="str">
        <f aca="false">IF(AND(N20="OK",COUNTIF($N$6:N20,"ERROR")=0),SUM($J$6:J20)/Settings!$B$7,"")</f>
        <v/>
      </c>
      <c r="P20" s="24" t="str">
        <f aca="false">IF(AND(N20="OK",COUNTIF($N$6:N20,"ERROR")=0),SUM($L$6:L20)/Settings!$B$7,"")</f>
        <v/>
      </c>
      <c r="Q20" s="25" t="str">
        <f aca="false">IF(Settings!$B$26&lt;&gt;"OK","CHECK SETTINGS",IF(A20&gt;Settings!$B$8,IF(COUNTA(B20:I20,M20)&gt;0,"UNUSED INPUTS AFTER OBSERVED WINDOW",""),IF(N20&lt;&gt;"OK","CHECK ROW",IF(H20&gt;G20,"REVIEW RECOVERY ABOVE PERIOD COST; ","")&amp;IF(F20&gt;E20,"REVIEW REFUNDS ABOVE PERIOD SALES; ",""))))</f>
        <v/>
      </c>
    </row>
    <row r="21" customFormat="false" ht="48" hidden="false" customHeight="true" outlineLevel="0" collapsed="false">
      <c r="A21" s="21" t="n">
        <v>16</v>
      </c>
      <c r="B21" s="22"/>
      <c r="C21" s="22"/>
      <c r="D21" s="22"/>
      <c r="E21" s="23"/>
      <c r="F21" s="23"/>
      <c r="G21" s="23"/>
      <c r="H21" s="23"/>
      <c r="I21" s="23"/>
      <c r="J21" s="8" t="str">
        <f aca="false">IF(N21="OK",E21-F21,"")</f>
        <v/>
      </c>
      <c r="K21" s="8" t="str">
        <f aca="false">IF(N21="OK",J21-G21+H21,"")</f>
        <v/>
      </c>
      <c r="L21" s="8" t="str">
        <f aca="false">IF(N21="OK",K21-I21,"")</f>
        <v/>
      </c>
      <c r="M21" s="14"/>
      <c r="N21" s="16" t="str">
        <f aca="false">IF(Settings!$B$26&lt;&gt;"OK","ERROR",IF(A21&gt;Settings!$B$8,"NOT USED",IF(IFERROR(AND(COUNT(B21,D21:I21)=7,B21&gt;=0,B21&lt;=Settings!$B$7,B21=INT(B21),D21&gt;=B21,D21&lt;=1000000000000,D21=INT(D21),OR(AND(B21=0,D21=0),B21&gt;0),MIN(E21:I21)&gt;=0,MAX(E21:I21)&lt;=1000000000000,OR(D21&gt;0,E21=0),ISTEXT(M21),LEN(TRIM(M21))&gt;0,IF(Settings!$B$10="Subscription",AND(ISNUMBER(C21),C21&gt;=0,C21&lt;=Settings!$B$7,C21=INT(C21),IF(A21=1,TRUE(),C21&lt;=C20)),C21="")),FALSE()),"OK","ERROR")))</f>
        <v>NOT USED</v>
      </c>
      <c r="O21" s="24" t="str">
        <f aca="false">IF(AND(N21="OK",COUNTIF($N$6:N21,"ERROR")=0),SUM($J$6:J21)/Settings!$B$7,"")</f>
        <v/>
      </c>
      <c r="P21" s="24" t="str">
        <f aca="false">IF(AND(N21="OK",COUNTIF($N$6:N21,"ERROR")=0),SUM($L$6:L21)/Settings!$B$7,"")</f>
        <v/>
      </c>
      <c r="Q21" s="25" t="str">
        <f aca="false">IF(Settings!$B$26&lt;&gt;"OK","CHECK SETTINGS",IF(A21&gt;Settings!$B$8,IF(COUNTA(B21:I21,M21)&gt;0,"UNUSED INPUTS AFTER OBSERVED WINDOW",""),IF(N21&lt;&gt;"OK","CHECK ROW",IF(H21&gt;G21,"REVIEW RECOVERY ABOVE PERIOD COST; ","")&amp;IF(F21&gt;E21,"REVIEW REFUNDS ABOVE PERIOD SALES; ",""))))</f>
        <v/>
      </c>
    </row>
    <row r="22" customFormat="false" ht="48" hidden="false" customHeight="true" outlineLevel="0" collapsed="false">
      <c r="A22" s="21" t="n">
        <v>17</v>
      </c>
      <c r="B22" s="22"/>
      <c r="C22" s="22"/>
      <c r="D22" s="22"/>
      <c r="E22" s="23"/>
      <c r="F22" s="23"/>
      <c r="G22" s="23"/>
      <c r="H22" s="23"/>
      <c r="I22" s="23"/>
      <c r="J22" s="8" t="str">
        <f aca="false">IF(N22="OK",E22-F22,"")</f>
        <v/>
      </c>
      <c r="K22" s="8" t="str">
        <f aca="false">IF(N22="OK",J22-G22+H22,"")</f>
        <v/>
      </c>
      <c r="L22" s="8" t="str">
        <f aca="false">IF(N22="OK",K22-I22,"")</f>
        <v/>
      </c>
      <c r="M22" s="14"/>
      <c r="N22" s="16" t="str">
        <f aca="false">IF(Settings!$B$26&lt;&gt;"OK","ERROR",IF(A22&gt;Settings!$B$8,"NOT USED",IF(IFERROR(AND(COUNT(B22,D22:I22)=7,B22&gt;=0,B22&lt;=Settings!$B$7,B22=INT(B22),D22&gt;=B22,D22&lt;=1000000000000,D22=INT(D22),OR(AND(B22=0,D22=0),B22&gt;0),MIN(E22:I22)&gt;=0,MAX(E22:I22)&lt;=1000000000000,OR(D22&gt;0,E22=0),ISTEXT(M22),LEN(TRIM(M22))&gt;0,IF(Settings!$B$10="Subscription",AND(ISNUMBER(C22),C22&gt;=0,C22&lt;=Settings!$B$7,C22=INT(C22),IF(A22=1,TRUE(),C22&lt;=C21)),C22="")),FALSE()),"OK","ERROR")))</f>
        <v>NOT USED</v>
      </c>
      <c r="O22" s="24" t="str">
        <f aca="false">IF(AND(N22="OK",COUNTIF($N$6:N22,"ERROR")=0),SUM($J$6:J22)/Settings!$B$7,"")</f>
        <v/>
      </c>
      <c r="P22" s="24" t="str">
        <f aca="false">IF(AND(N22="OK",COUNTIF($N$6:N22,"ERROR")=0),SUM($L$6:L22)/Settings!$B$7,"")</f>
        <v/>
      </c>
      <c r="Q22" s="25" t="str">
        <f aca="false">IF(Settings!$B$26&lt;&gt;"OK","CHECK SETTINGS",IF(A22&gt;Settings!$B$8,IF(COUNTA(B22:I22,M22)&gt;0,"UNUSED INPUTS AFTER OBSERVED WINDOW",""),IF(N22&lt;&gt;"OK","CHECK ROW",IF(H22&gt;G22,"REVIEW RECOVERY ABOVE PERIOD COST; ","")&amp;IF(F22&gt;E22,"REVIEW REFUNDS ABOVE PERIOD SALES; ",""))))</f>
        <v/>
      </c>
    </row>
    <row r="23" customFormat="false" ht="48" hidden="false" customHeight="true" outlineLevel="0" collapsed="false">
      <c r="A23" s="21" t="n">
        <v>18</v>
      </c>
      <c r="B23" s="22"/>
      <c r="C23" s="22"/>
      <c r="D23" s="22"/>
      <c r="E23" s="23"/>
      <c r="F23" s="23"/>
      <c r="G23" s="23"/>
      <c r="H23" s="23"/>
      <c r="I23" s="23"/>
      <c r="J23" s="8" t="str">
        <f aca="false">IF(N23="OK",E23-F23,"")</f>
        <v/>
      </c>
      <c r="K23" s="8" t="str">
        <f aca="false">IF(N23="OK",J23-G23+H23,"")</f>
        <v/>
      </c>
      <c r="L23" s="8" t="str">
        <f aca="false">IF(N23="OK",K23-I23,"")</f>
        <v/>
      </c>
      <c r="M23" s="14"/>
      <c r="N23" s="16" t="str">
        <f aca="false">IF(Settings!$B$26&lt;&gt;"OK","ERROR",IF(A23&gt;Settings!$B$8,"NOT USED",IF(IFERROR(AND(COUNT(B23,D23:I23)=7,B23&gt;=0,B23&lt;=Settings!$B$7,B23=INT(B23),D23&gt;=B23,D23&lt;=1000000000000,D23=INT(D23),OR(AND(B23=0,D23=0),B23&gt;0),MIN(E23:I23)&gt;=0,MAX(E23:I23)&lt;=1000000000000,OR(D23&gt;0,E23=0),ISTEXT(M23),LEN(TRIM(M23))&gt;0,IF(Settings!$B$10="Subscription",AND(ISNUMBER(C23),C23&gt;=0,C23&lt;=Settings!$B$7,C23=INT(C23),IF(A23=1,TRUE(),C23&lt;=C22)),C23="")),FALSE()),"OK","ERROR")))</f>
        <v>NOT USED</v>
      </c>
      <c r="O23" s="24" t="str">
        <f aca="false">IF(AND(N23="OK",COUNTIF($N$6:N23,"ERROR")=0),SUM($J$6:J23)/Settings!$B$7,"")</f>
        <v/>
      </c>
      <c r="P23" s="24" t="str">
        <f aca="false">IF(AND(N23="OK",COUNTIF($N$6:N23,"ERROR")=0),SUM($L$6:L23)/Settings!$B$7,"")</f>
        <v/>
      </c>
      <c r="Q23" s="25" t="str">
        <f aca="false">IF(Settings!$B$26&lt;&gt;"OK","CHECK SETTINGS",IF(A23&gt;Settings!$B$8,IF(COUNTA(B23:I23,M23)&gt;0,"UNUSED INPUTS AFTER OBSERVED WINDOW",""),IF(N23&lt;&gt;"OK","CHECK ROW",IF(H23&gt;G23,"REVIEW RECOVERY ABOVE PERIOD COST; ","")&amp;IF(F23&gt;E23,"REVIEW REFUNDS ABOVE PERIOD SALES; ",""))))</f>
        <v/>
      </c>
    </row>
    <row r="24" customFormat="false" ht="48" hidden="false" customHeight="true" outlineLevel="0" collapsed="false">
      <c r="A24" s="21" t="n">
        <v>19</v>
      </c>
      <c r="B24" s="22"/>
      <c r="C24" s="22"/>
      <c r="D24" s="22"/>
      <c r="E24" s="23"/>
      <c r="F24" s="23"/>
      <c r="G24" s="23"/>
      <c r="H24" s="23"/>
      <c r="I24" s="23"/>
      <c r="J24" s="8" t="str">
        <f aca="false">IF(N24="OK",E24-F24,"")</f>
        <v/>
      </c>
      <c r="K24" s="8" t="str">
        <f aca="false">IF(N24="OK",J24-G24+H24,"")</f>
        <v/>
      </c>
      <c r="L24" s="8" t="str">
        <f aca="false">IF(N24="OK",K24-I24,"")</f>
        <v/>
      </c>
      <c r="M24" s="14"/>
      <c r="N24" s="16" t="str">
        <f aca="false">IF(Settings!$B$26&lt;&gt;"OK","ERROR",IF(A24&gt;Settings!$B$8,"NOT USED",IF(IFERROR(AND(COUNT(B24,D24:I24)=7,B24&gt;=0,B24&lt;=Settings!$B$7,B24=INT(B24),D24&gt;=B24,D24&lt;=1000000000000,D24=INT(D24),OR(AND(B24=0,D24=0),B24&gt;0),MIN(E24:I24)&gt;=0,MAX(E24:I24)&lt;=1000000000000,OR(D24&gt;0,E24=0),ISTEXT(M24),LEN(TRIM(M24))&gt;0,IF(Settings!$B$10="Subscription",AND(ISNUMBER(C24),C24&gt;=0,C24&lt;=Settings!$B$7,C24=INT(C24),IF(A24=1,TRUE(),C24&lt;=C23)),C24="")),FALSE()),"OK","ERROR")))</f>
        <v>NOT USED</v>
      </c>
      <c r="O24" s="24" t="str">
        <f aca="false">IF(AND(N24="OK",COUNTIF($N$6:N24,"ERROR")=0),SUM($J$6:J24)/Settings!$B$7,"")</f>
        <v/>
      </c>
      <c r="P24" s="24" t="str">
        <f aca="false">IF(AND(N24="OK",COUNTIF($N$6:N24,"ERROR")=0),SUM($L$6:L24)/Settings!$B$7,"")</f>
        <v/>
      </c>
      <c r="Q24" s="25" t="str">
        <f aca="false">IF(Settings!$B$26&lt;&gt;"OK","CHECK SETTINGS",IF(A24&gt;Settings!$B$8,IF(COUNTA(B24:I24,M24)&gt;0,"UNUSED INPUTS AFTER OBSERVED WINDOW",""),IF(N24&lt;&gt;"OK","CHECK ROW",IF(H24&gt;G24,"REVIEW RECOVERY ABOVE PERIOD COST; ","")&amp;IF(F24&gt;E24,"REVIEW REFUNDS ABOVE PERIOD SALES; ",""))))</f>
        <v/>
      </c>
    </row>
    <row r="25" customFormat="false" ht="48" hidden="false" customHeight="true" outlineLevel="0" collapsed="false">
      <c r="A25" s="21" t="n">
        <v>20</v>
      </c>
      <c r="B25" s="22"/>
      <c r="C25" s="22"/>
      <c r="D25" s="22"/>
      <c r="E25" s="23"/>
      <c r="F25" s="23"/>
      <c r="G25" s="23"/>
      <c r="H25" s="23"/>
      <c r="I25" s="23"/>
      <c r="J25" s="8" t="str">
        <f aca="false">IF(N25="OK",E25-F25,"")</f>
        <v/>
      </c>
      <c r="K25" s="8" t="str">
        <f aca="false">IF(N25="OK",J25-G25+H25,"")</f>
        <v/>
      </c>
      <c r="L25" s="8" t="str">
        <f aca="false">IF(N25="OK",K25-I25,"")</f>
        <v/>
      </c>
      <c r="M25" s="14"/>
      <c r="N25" s="16" t="str">
        <f aca="false">IF(Settings!$B$26&lt;&gt;"OK","ERROR",IF(A25&gt;Settings!$B$8,"NOT USED",IF(IFERROR(AND(COUNT(B25,D25:I25)=7,B25&gt;=0,B25&lt;=Settings!$B$7,B25=INT(B25),D25&gt;=B25,D25&lt;=1000000000000,D25=INT(D25),OR(AND(B25=0,D25=0),B25&gt;0),MIN(E25:I25)&gt;=0,MAX(E25:I25)&lt;=1000000000000,OR(D25&gt;0,E25=0),ISTEXT(M25),LEN(TRIM(M25))&gt;0,IF(Settings!$B$10="Subscription",AND(ISNUMBER(C25),C25&gt;=0,C25&lt;=Settings!$B$7,C25=INT(C25),IF(A25=1,TRUE(),C25&lt;=C24)),C25="")),FALSE()),"OK","ERROR")))</f>
        <v>NOT USED</v>
      </c>
      <c r="O25" s="24" t="str">
        <f aca="false">IF(AND(N25="OK",COUNTIF($N$6:N25,"ERROR")=0),SUM($J$6:J25)/Settings!$B$7,"")</f>
        <v/>
      </c>
      <c r="P25" s="24" t="str">
        <f aca="false">IF(AND(N25="OK",COUNTIF($N$6:N25,"ERROR")=0),SUM($L$6:L25)/Settings!$B$7,"")</f>
        <v/>
      </c>
      <c r="Q25" s="25" t="str">
        <f aca="false">IF(Settings!$B$26&lt;&gt;"OK","CHECK SETTINGS",IF(A25&gt;Settings!$B$8,IF(COUNTA(B25:I25,M25)&gt;0,"UNUSED INPUTS AFTER OBSERVED WINDOW",""),IF(N25&lt;&gt;"OK","CHECK ROW",IF(H25&gt;G25,"REVIEW RECOVERY ABOVE PERIOD COST; ","")&amp;IF(F25&gt;E25,"REVIEW REFUNDS ABOVE PERIOD SALES; ",""))))</f>
        <v/>
      </c>
    </row>
    <row r="26" customFormat="false" ht="48" hidden="false" customHeight="true" outlineLevel="0" collapsed="false">
      <c r="A26" s="21" t="n">
        <v>21</v>
      </c>
      <c r="B26" s="22"/>
      <c r="C26" s="22"/>
      <c r="D26" s="22"/>
      <c r="E26" s="23"/>
      <c r="F26" s="23"/>
      <c r="G26" s="23"/>
      <c r="H26" s="23"/>
      <c r="I26" s="23"/>
      <c r="J26" s="8" t="str">
        <f aca="false">IF(N26="OK",E26-F26,"")</f>
        <v/>
      </c>
      <c r="K26" s="8" t="str">
        <f aca="false">IF(N26="OK",J26-G26+H26,"")</f>
        <v/>
      </c>
      <c r="L26" s="8" t="str">
        <f aca="false">IF(N26="OK",K26-I26,"")</f>
        <v/>
      </c>
      <c r="M26" s="14"/>
      <c r="N26" s="16" t="str">
        <f aca="false">IF(Settings!$B$26&lt;&gt;"OK","ERROR",IF(A26&gt;Settings!$B$8,"NOT USED",IF(IFERROR(AND(COUNT(B26,D26:I26)=7,B26&gt;=0,B26&lt;=Settings!$B$7,B26=INT(B26),D26&gt;=B26,D26&lt;=1000000000000,D26=INT(D26),OR(AND(B26=0,D26=0),B26&gt;0),MIN(E26:I26)&gt;=0,MAX(E26:I26)&lt;=1000000000000,OR(D26&gt;0,E26=0),ISTEXT(M26),LEN(TRIM(M26))&gt;0,IF(Settings!$B$10="Subscription",AND(ISNUMBER(C26),C26&gt;=0,C26&lt;=Settings!$B$7,C26=INT(C26),IF(A26=1,TRUE(),C26&lt;=C25)),C26="")),FALSE()),"OK","ERROR")))</f>
        <v>NOT USED</v>
      </c>
      <c r="O26" s="24" t="str">
        <f aca="false">IF(AND(N26="OK",COUNTIF($N$6:N26,"ERROR")=0),SUM($J$6:J26)/Settings!$B$7,"")</f>
        <v/>
      </c>
      <c r="P26" s="24" t="str">
        <f aca="false">IF(AND(N26="OK",COUNTIF($N$6:N26,"ERROR")=0),SUM($L$6:L26)/Settings!$B$7,"")</f>
        <v/>
      </c>
      <c r="Q26" s="25" t="str">
        <f aca="false">IF(Settings!$B$26&lt;&gt;"OK","CHECK SETTINGS",IF(A26&gt;Settings!$B$8,IF(COUNTA(B26:I26,M26)&gt;0,"UNUSED INPUTS AFTER OBSERVED WINDOW",""),IF(N26&lt;&gt;"OK","CHECK ROW",IF(H26&gt;G26,"REVIEW RECOVERY ABOVE PERIOD COST; ","")&amp;IF(F26&gt;E26,"REVIEW REFUNDS ABOVE PERIOD SALES; ",""))))</f>
        <v/>
      </c>
    </row>
    <row r="27" customFormat="false" ht="48" hidden="false" customHeight="true" outlineLevel="0" collapsed="false">
      <c r="A27" s="21" t="n">
        <v>22</v>
      </c>
      <c r="B27" s="22"/>
      <c r="C27" s="22"/>
      <c r="D27" s="22"/>
      <c r="E27" s="23"/>
      <c r="F27" s="23"/>
      <c r="G27" s="23"/>
      <c r="H27" s="23"/>
      <c r="I27" s="23"/>
      <c r="J27" s="8" t="str">
        <f aca="false">IF(N27="OK",E27-F27,"")</f>
        <v/>
      </c>
      <c r="K27" s="8" t="str">
        <f aca="false">IF(N27="OK",J27-G27+H27,"")</f>
        <v/>
      </c>
      <c r="L27" s="8" t="str">
        <f aca="false">IF(N27="OK",K27-I27,"")</f>
        <v/>
      </c>
      <c r="M27" s="14"/>
      <c r="N27" s="16" t="str">
        <f aca="false">IF(Settings!$B$26&lt;&gt;"OK","ERROR",IF(A27&gt;Settings!$B$8,"NOT USED",IF(IFERROR(AND(COUNT(B27,D27:I27)=7,B27&gt;=0,B27&lt;=Settings!$B$7,B27=INT(B27),D27&gt;=B27,D27&lt;=1000000000000,D27=INT(D27),OR(AND(B27=0,D27=0),B27&gt;0),MIN(E27:I27)&gt;=0,MAX(E27:I27)&lt;=1000000000000,OR(D27&gt;0,E27=0),ISTEXT(M27),LEN(TRIM(M27))&gt;0,IF(Settings!$B$10="Subscription",AND(ISNUMBER(C27),C27&gt;=0,C27&lt;=Settings!$B$7,C27=INT(C27),IF(A27=1,TRUE(),C27&lt;=C26)),C27="")),FALSE()),"OK","ERROR")))</f>
        <v>NOT USED</v>
      </c>
      <c r="O27" s="24" t="str">
        <f aca="false">IF(AND(N27="OK",COUNTIF($N$6:N27,"ERROR")=0),SUM($J$6:J27)/Settings!$B$7,"")</f>
        <v/>
      </c>
      <c r="P27" s="24" t="str">
        <f aca="false">IF(AND(N27="OK",COUNTIF($N$6:N27,"ERROR")=0),SUM($L$6:L27)/Settings!$B$7,"")</f>
        <v/>
      </c>
      <c r="Q27" s="25" t="str">
        <f aca="false">IF(Settings!$B$26&lt;&gt;"OK","CHECK SETTINGS",IF(A27&gt;Settings!$B$8,IF(COUNTA(B27:I27,M27)&gt;0,"UNUSED INPUTS AFTER OBSERVED WINDOW",""),IF(N27&lt;&gt;"OK","CHECK ROW",IF(H27&gt;G27,"REVIEW RECOVERY ABOVE PERIOD COST; ","")&amp;IF(F27&gt;E27,"REVIEW REFUNDS ABOVE PERIOD SALES; ",""))))</f>
        <v/>
      </c>
    </row>
    <row r="28" customFormat="false" ht="48" hidden="false" customHeight="true" outlineLevel="0" collapsed="false">
      <c r="A28" s="21" t="n">
        <v>23</v>
      </c>
      <c r="B28" s="22"/>
      <c r="C28" s="22"/>
      <c r="D28" s="22"/>
      <c r="E28" s="23"/>
      <c r="F28" s="23"/>
      <c r="G28" s="23"/>
      <c r="H28" s="23"/>
      <c r="I28" s="23"/>
      <c r="J28" s="8" t="str">
        <f aca="false">IF(N28="OK",E28-F28,"")</f>
        <v/>
      </c>
      <c r="K28" s="8" t="str">
        <f aca="false">IF(N28="OK",J28-G28+H28,"")</f>
        <v/>
      </c>
      <c r="L28" s="8" t="str">
        <f aca="false">IF(N28="OK",K28-I28,"")</f>
        <v/>
      </c>
      <c r="M28" s="14"/>
      <c r="N28" s="16" t="str">
        <f aca="false">IF(Settings!$B$26&lt;&gt;"OK","ERROR",IF(A28&gt;Settings!$B$8,"NOT USED",IF(IFERROR(AND(COUNT(B28,D28:I28)=7,B28&gt;=0,B28&lt;=Settings!$B$7,B28=INT(B28),D28&gt;=B28,D28&lt;=1000000000000,D28=INT(D28),OR(AND(B28=0,D28=0),B28&gt;0),MIN(E28:I28)&gt;=0,MAX(E28:I28)&lt;=1000000000000,OR(D28&gt;0,E28=0),ISTEXT(M28),LEN(TRIM(M28))&gt;0,IF(Settings!$B$10="Subscription",AND(ISNUMBER(C28),C28&gt;=0,C28&lt;=Settings!$B$7,C28=INT(C28),IF(A28=1,TRUE(),C28&lt;=C27)),C28="")),FALSE()),"OK","ERROR")))</f>
        <v>NOT USED</v>
      </c>
      <c r="O28" s="24" t="str">
        <f aca="false">IF(AND(N28="OK",COUNTIF($N$6:N28,"ERROR")=0),SUM($J$6:J28)/Settings!$B$7,"")</f>
        <v/>
      </c>
      <c r="P28" s="24" t="str">
        <f aca="false">IF(AND(N28="OK",COUNTIF($N$6:N28,"ERROR")=0),SUM($L$6:L28)/Settings!$B$7,"")</f>
        <v/>
      </c>
      <c r="Q28" s="25" t="str">
        <f aca="false">IF(Settings!$B$26&lt;&gt;"OK","CHECK SETTINGS",IF(A28&gt;Settings!$B$8,IF(COUNTA(B28:I28,M28)&gt;0,"UNUSED INPUTS AFTER OBSERVED WINDOW",""),IF(N28&lt;&gt;"OK","CHECK ROW",IF(H28&gt;G28,"REVIEW RECOVERY ABOVE PERIOD COST; ","")&amp;IF(F28&gt;E28,"REVIEW REFUNDS ABOVE PERIOD SALES; ",""))))</f>
        <v/>
      </c>
    </row>
    <row r="29" customFormat="false" ht="48" hidden="false" customHeight="true" outlineLevel="0" collapsed="false">
      <c r="A29" s="21" t="n">
        <v>24</v>
      </c>
      <c r="B29" s="22"/>
      <c r="C29" s="22"/>
      <c r="D29" s="22"/>
      <c r="E29" s="23"/>
      <c r="F29" s="23"/>
      <c r="G29" s="23"/>
      <c r="H29" s="23"/>
      <c r="I29" s="23"/>
      <c r="J29" s="8" t="str">
        <f aca="false">IF(N29="OK",E29-F29,"")</f>
        <v/>
      </c>
      <c r="K29" s="8" t="str">
        <f aca="false">IF(N29="OK",J29-G29+H29,"")</f>
        <v/>
      </c>
      <c r="L29" s="8" t="str">
        <f aca="false">IF(N29="OK",K29-I29,"")</f>
        <v/>
      </c>
      <c r="M29" s="14"/>
      <c r="N29" s="16" t="str">
        <f aca="false">IF(Settings!$B$26&lt;&gt;"OK","ERROR",IF(A29&gt;Settings!$B$8,"NOT USED",IF(IFERROR(AND(COUNT(B29,D29:I29)=7,B29&gt;=0,B29&lt;=Settings!$B$7,B29=INT(B29),D29&gt;=B29,D29&lt;=1000000000000,D29=INT(D29),OR(AND(B29=0,D29=0),B29&gt;0),MIN(E29:I29)&gt;=0,MAX(E29:I29)&lt;=1000000000000,OR(D29&gt;0,E29=0),ISTEXT(M29),LEN(TRIM(M29))&gt;0,IF(Settings!$B$10="Subscription",AND(ISNUMBER(C29),C29&gt;=0,C29&lt;=Settings!$B$7,C29=INT(C29),IF(A29=1,TRUE(),C29&lt;=C28)),C29="")),FALSE()),"OK","ERROR")))</f>
        <v>NOT USED</v>
      </c>
      <c r="O29" s="24" t="str">
        <f aca="false">IF(AND(N29="OK",COUNTIF($N$6:N29,"ERROR")=0),SUM($J$6:J29)/Settings!$B$7,"")</f>
        <v/>
      </c>
      <c r="P29" s="24" t="str">
        <f aca="false">IF(AND(N29="OK",COUNTIF($N$6:N29,"ERROR")=0),SUM($L$6:L29)/Settings!$B$7,"")</f>
        <v/>
      </c>
      <c r="Q29" s="25" t="str">
        <f aca="false">IF(Settings!$B$26&lt;&gt;"OK","CHECK SETTINGS",IF(A29&gt;Settings!$B$8,IF(COUNTA(B29:I29,M29)&gt;0,"UNUSED INPUTS AFTER OBSERVED WINDOW",""),IF(N29&lt;&gt;"OK","CHECK ROW",IF(H29&gt;G29,"REVIEW RECOVERY ABOVE PERIOD COST; ","")&amp;IF(F29&gt;E29,"REVIEW REFUNDS ABOVE PERIOD SALES; ",""))))</f>
        <v/>
      </c>
    </row>
    <row r="30" customFormat="false" ht="48" hidden="false" customHeight="true" outlineLevel="0" collapsed="false">
      <c r="A30" s="21" t="n">
        <v>25</v>
      </c>
      <c r="B30" s="22"/>
      <c r="C30" s="22"/>
      <c r="D30" s="22"/>
      <c r="E30" s="23"/>
      <c r="F30" s="23"/>
      <c r="G30" s="23"/>
      <c r="H30" s="23"/>
      <c r="I30" s="23"/>
      <c r="J30" s="8" t="str">
        <f aca="false">IF(N30="OK",E30-F30,"")</f>
        <v/>
      </c>
      <c r="K30" s="8" t="str">
        <f aca="false">IF(N30="OK",J30-G30+H30,"")</f>
        <v/>
      </c>
      <c r="L30" s="8" t="str">
        <f aca="false">IF(N30="OK",K30-I30,"")</f>
        <v/>
      </c>
      <c r="M30" s="14"/>
      <c r="N30" s="16" t="str">
        <f aca="false">IF(Settings!$B$26&lt;&gt;"OK","ERROR",IF(A30&gt;Settings!$B$8,"NOT USED",IF(IFERROR(AND(COUNT(B30,D30:I30)=7,B30&gt;=0,B30&lt;=Settings!$B$7,B30=INT(B30),D30&gt;=B30,D30&lt;=1000000000000,D30=INT(D30),OR(AND(B30=0,D30=0),B30&gt;0),MIN(E30:I30)&gt;=0,MAX(E30:I30)&lt;=1000000000000,OR(D30&gt;0,E30=0),ISTEXT(M30),LEN(TRIM(M30))&gt;0,IF(Settings!$B$10="Subscription",AND(ISNUMBER(C30),C30&gt;=0,C30&lt;=Settings!$B$7,C30=INT(C30),IF(A30=1,TRUE(),C30&lt;=C29)),C30="")),FALSE()),"OK","ERROR")))</f>
        <v>NOT USED</v>
      </c>
      <c r="O30" s="24" t="str">
        <f aca="false">IF(AND(N30="OK",COUNTIF($N$6:N30,"ERROR")=0),SUM($J$6:J30)/Settings!$B$7,"")</f>
        <v/>
      </c>
      <c r="P30" s="24" t="str">
        <f aca="false">IF(AND(N30="OK",COUNTIF($N$6:N30,"ERROR")=0),SUM($L$6:L30)/Settings!$B$7,"")</f>
        <v/>
      </c>
      <c r="Q30" s="25" t="str">
        <f aca="false">IF(Settings!$B$26&lt;&gt;"OK","CHECK SETTINGS",IF(A30&gt;Settings!$B$8,IF(COUNTA(B30:I30,M30)&gt;0,"UNUSED INPUTS AFTER OBSERVED WINDOW",""),IF(N30&lt;&gt;"OK","CHECK ROW",IF(H30&gt;G30,"REVIEW RECOVERY ABOVE PERIOD COST; ","")&amp;IF(F30&gt;E30,"REVIEW REFUNDS ABOVE PERIOD SALES; ",""))))</f>
        <v/>
      </c>
    </row>
    <row r="31" customFormat="false" ht="48" hidden="false" customHeight="true" outlineLevel="0" collapsed="false">
      <c r="A31" s="21" t="n">
        <v>26</v>
      </c>
      <c r="B31" s="22"/>
      <c r="C31" s="22"/>
      <c r="D31" s="22"/>
      <c r="E31" s="23"/>
      <c r="F31" s="23"/>
      <c r="G31" s="23"/>
      <c r="H31" s="23"/>
      <c r="I31" s="23"/>
      <c r="J31" s="8" t="str">
        <f aca="false">IF(N31="OK",E31-F31,"")</f>
        <v/>
      </c>
      <c r="K31" s="8" t="str">
        <f aca="false">IF(N31="OK",J31-G31+H31,"")</f>
        <v/>
      </c>
      <c r="L31" s="8" t="str">
        <f aca="false">IF(N31="OK",K31-I31,"")</f>
        <v/>
      </c>
      <c r="M31" s="14"/>
      <c r="N31" s="16" t="str">
        <f aca="false">IF(Settings!$B$26&lt;&gt;"OK","ERROR",IF(A31&gt;Settings!$B$8,"NOT USED",IF(IFERROR(AND(COUNT(B31,D31:I31)=7,B31&gt;=0,B31&lt;=Settings!$B$7,B31=INT(B31),D31&gt;=B31,D31&lt;=1000000000000,D31=INT(D31),OR(AND(B31=0,D31=0),B31&gt;0),MIN(E31:I31)&gt;=0,MAX(E31:I31)&lt;=1000000000000,OR(D31&gt;0,E31=0),ISTEXT(M31),LEN(TRIM(M31))&gt;0,IF(Settings!$B$10="Subscription",AND(ISNUMBER(C31),C31&gt;=0,C31&lt;=Settings!$B$7,C31=INT(C31),IF(A31=1,TRUE(),C31&lt;=C30)),C31="")),FALSE()),"OK","ERROR")))</f>
        <v>NOT USED</v>
      </c>
      <c r="O31" s="24" t="str">
        <f aca="false">IF(AND(N31="OK",COUNTIF($N$6:N31,"ERROR")=0),SUM($J$6:J31)/Settings!$B$7,"")</f>
        <v/>
      </c>
      <c r="P31" s="24" t="str">
        <f aca="false">IF(AND(N31="OK",COUNTIF($N$6:N31,"ERROR")=0),SUM($L$6:L31)/Settings!$B$7,"")</f>
        <v/>
      </c>
      <c r="Q31" s="25" t="str">
        <f aca="false">IF(Settings!$B$26&lt;&gt;"OK","CHECK SETTINGS",IF(A31&gt;Settings!$B$8,IF(COUNTA(B31:I31,M31)&gt;0,"UNUSED INPUTS AFTER OBSERVED WINDOW",""),IF(N31&lt;&gt;"OK","CHECK ROW",IF(H31&gt;G31,"REVIEW RECOVERY ABOVE PERIOD COST; ","")&amp;IF(F31&gt;E31,"REVIEW REFUNDS ABOVE PERIOD SALES; ",""))))</f>
        <v/>
      </c>
    </row>
    <row r="32" customFormat="false" ht="48" hidden="false" customHeight="true" outlineLevel="0" collapsed="false">
      <c r="A32" s="21" t="n">
        <v>27</v>
      </c>
      <c r="B32" s="22"/>
      <c r="C32" s="22"/>
      <c r="D32" s="22"/>
      <c r="E32" s="23"/>
      <c r="F32" s="23"/>
      <c r="G32" s="23"/>
      <c r="H32" s="23"/>
      <c r="I32" s="23"/>
      <c r="J32" s="8" t="str">
        <f aca="false">IF(N32="OK",E32-F32,"")</f>
        <v/>
      </c>
      <c r="K32" s="8" t="str">
        <f aca="false">IF(N32="OK",J32-G32+H32,"")</f>
        <v/>
      </c>
      <c r="L32" s="8" t="str">
        <f aca="false">IF(N32="OK",K32-I32,"")</f>
        <v/>
      </c>
      <c r="M32" s="14"/>
      <c r="N32" s="16" t="str">
        <f aca="false">IF(Settings!$B$26&lt;&gt;"OK","ERROR",IF(A32&gt;Settings!$B$8,"NOT USED",IF(IFERROR(AND(COUNT(B32,D32:I32)=7,B32&gt;=0,B32&lt;=Settings!$B$7,B32=INT(B32),D32&gt;=B32,D32&lt;=1000000000000,D32=INT(D32),OR(AND(B32=0,D32=0),B32&gt;0),MIN(E32:I32)&gt;=0,MAX(E32:I32)&lt;=1000000000000,OR(D32&gt;0,E32=0),ISTEXT(M32),LEN(TRIM(M32))&gt;0,IF(Settings!$B$10="Subscription",AND(ISNUMBER(C32),C32&gt;=0,C32&lt;=Settings!$B$7,C32=INT(C32),IF(A32=1,TRUE(),C32&lt;=C31)),C32="")),FALSE()),"OK","ERROR")))</f>
        <v>NOT USED</v>
      </c>
      <c r="O32" s="24" t="str">
        <f aca="false">IF(AND(N32="OK",COUNTIF($N$6:N32,"ERROR")=0),SUM($J$6:J32)/Settings!$B$7,"")</f>
        <v/>
      </c>
      <c r="P32" s="24" t="str">
        <f aca="false">IF(AND(N32="OK",COUNTIF($N$6:N32,"ERROR")=0),SUM($L$6:L32)/Settings!$B$7,"")</f>
        <v/>
      </c>
      <c r="Q32" s="25" t="str">
        <f aca="false">IF(Settings!$B$26&lt;&gt;"OK","CHECK SETTINGS",IF(A32&gt;Settings!$B$8,IF(COUNTA(B32:I32,M32)&gt;0,"UNUSED INPUTS AFTER OBSERVED WINDOW",""),IF(N32&lt;&gt;"OK","CHECK ROW",IF(H32&gt;G32,"REVIEW RECOVERY ABOVE PERIOD COST; ","")&amp;IF(F32&gt;E32,"REVIEW REFUNDS ABOVE PERIOD SALES; ",""))))</f>
        <v/>
      </c>
    </row>
    <row r="33" customFormat="false" ht="48" hidden="false" customHeight="true" outlineLevel="0" collapsed="false">
      <c r="A33" s="21" t="n">
        <v>28</v>
      </c>
      <c r="B33" s="22"/>
      <c r="C33" s="22"/>
      <c r="D33" s="22"/>
      <c r="E33" s="23"/>
      <c r="F33" s="23"/>
      <c r="G33" s="23"/>
      <c r="H33" s="23"/>
      <c r="I33" s="23"/>
      <c r="J33" s="8" t="str">
        <f aca="false">IF(N33="OK",E33-F33,"")</f>
        <v/>
      </c>
      <c r="K33" s="8" t="str">
        <f aca="false">IF(N33="OK",J33-G33+H33,"")</f>
        <v/>
      </c>
      <c r="L33" s="8" t="str">
        <f aca="false">IF(N33="OK",K33-I33,"")</f>
        <v/>
      </c>
      <c r="M33" s="14"/>
      <c r="N33" s="16" t="str">
        <f aca="false">IF(Settings!$B$26&lt;&gt;"OK","ERROR",IF(A33&gt;Settings!$B$8,"NOT USED",IF(IFERROR(AND(COUNT(B33,D33:I33)=7,B33&gt;=0,B33&lt;=Settings!$B$7,B33=INT(B33),D33&gt;=B33,D33&lt;=1000000000000,D33=INT(D33),OR(AND(B33=0,D33=0),B33&gt;0),MIN(E33:I33)&gt;=0,MAX(E33:I33)&lt;=1000000000000,OR(D33&gt;0,E33=0),ISTEXT(M33),LEN(TRIM(M33))&gt;0,IF(Settings!$B$10="Subscription",AND(ISNUMBER(C33),C33&gt;=0,C33&lt;=Settings!$B$7,C33=INT(C33),IF(A33=1,TRUE(),C33&lt;=C32)),C33="")),FALSE()),"OK","ERROR")))</f>
        <v>NOT USED</v>
      </c>
      <c r="O33" s="24" t="str">
        <f aca="false">IF(AND(N33="OK",COUNTIF($N$6:N33,"ERROR")=0),SUM($J$6:J33)/Settings!$B$7,"")</f>
        <v/>
      </c>
      <c r="P33" s="24" t="str">
        <f aca="false">IF(AND(N33="OK",COUNTIF($N$6:N33,"ERROR")=0),SUM($L$6:L33)/Settings!$B$7,"")</f>
        <v/>
      </c>
      <c r="Q33" s="25" t="str">
        <f aca="false">IF(Settings!$B$26&lt;&gt;"OK","CHECK SETTINGS",IF(A33&gt;Settings!$B$8,IF(COUNTA(B33:I33,M33)&gt;0,"UNUSED INPUTS AFTER OBSERVED WINDOW",""),IF(N33&lt;&gt;"OK","CHECK ROW",IF(H33&gt;G33,"REVIEW RECOVERY ABOVE PERIOD COST; ","")&amp;IF(F33&gt;E33,"REVIEW REFUNDS ABOVE PERIOD SALES; ",""))))</f>
        <v/>
      </c>
    </row>
    <row r="34" customFormat="false" ht="48" hidden="false" customHeight="true" outlineLevel="0" collapsed="false">
      <c r="A34" s="21" t="n">
        <v>29</v>
      </c>
      <c r="B34" s="22"/>
      <c r="C34" s="22"/>
      <c r="D34" s="22"/>
      <c r="E34" s="23"/>
      <c r="F34" s="23"/>
      <c r="G34" s="23"/>
      <c r="H34" s="23"/>
      <c r="I34" s="23"/>
      <c r="J34" s="8" t="str">
        <f aca="false">IF(N34="OK",E34-F34,"")</f>
        <v/>
      </c>
      <c r="K34" s="8" t="str">
        <f aca="false">IF(N34="OK",J34-G34+H34,"")</f>
        <v/>
      </c>
      <c r="L34" s="8" t="str">
        <f aca="false">IF(N34="OK",K34-I34,"")</f>
        <v/>
      </c>
      <c r="M34" s="14"/>
      <c r="N34" s="16" t="str">
        <f aca="false">IF(Settings!$B$26&lt;&gt;"OK","ERROR",IF(A34&gt;Settings!$B$8,"NOT USED",IF(IFERROR(AND(COUNT(B34,D34:I34)=7,B34&gt;=0,B34&lt;=Settings!$B$7,B34=INT(B34),D34&gt;=B34,D34&lt;=1000000000000,D34=INT(D34),OR(AND(B34=0,D34=0),B34&gt;0),MIN(E34:I34)&gt;=0,MAX(E34:I34)&lt;=1000000000000,OR(D34&gt;0,E34=0),ISTEXT(M34),LEN(TRIM(M34))&gt;0,IF(Settings!$B$10="Subscription",AND(ISNUMBER(C34),C34&gt;=0,C34&lt;=Settings!$B$7,C34=INT(C34),IF(A34=1,TRUE(),C34&lt;=C33)),C34="")),FALSE()),"OK","ERROR")))</f>
        <v>NOT USED</v>
      </c>
      <c r="O34" s="24" t="str">
        <f aca="false">IF(AND(N34="OK",COUNTIF($N$6:N34,"ERROR")=0),SUM($J$6:J34)/Settings!$B$7,"")</f>
        <v/>
      </c>
      <c r="P34" s="24" t="str">
        <f aca="false">IF(AND(N34="OK",COUNTIF($N$6:N34,"ERROR")=0),SUM($L$6:L34)/Settings!$B$7,"")</f>
        <v/>
      </c>
      <c r="Q34" s="25" t="str">
        <f aca="false">IF(Settings!$B$26&lt;&gt;"OK","CHECK SETTINGS",IF(A34&gt;Settings!$B$8,IF(COUNTA(B34:I34,M34)&gt;0,"UNUSED INPUTS AFTER OBSERVED WINDOW",""),IF(N34&lt;&gt;"OK","CHECK ROW",IF(H34&gt;G34,"REVIEW RECOVERY ABOVE PERIOD COST; ","")&amp;IF(F34&gt;E34,"REVIEW REFUNDS ABOVE PERIOD SALES; ",""))))</f>
        <v/>
      </c>
    </row>
    <row r="35" customFormat="false" ht="48" hidden="false" customHeight="true" outlineLevel="0" collapsed="false">
      <c r="A35" s="21" t="n">
        <v>30</v>
      </c>
      <c r="B35" s="22"/>
      <c r="C35" s="22"/>
      <c r="D35" s="22"/>
      <c r="E35" s="23"/>
      <c r="F35" s="23"/>
      <c r="G35" s="23"/>
      <c r="H35" s="23"/>
      <c r="I35" s="23"/>
      <c r="J35" s="8" t="str">
        <f aca="false">IF(N35="OK",E35-F35,"")</f>
        <v/>
      </c>
      <c r="K35" s="8" t="str">
        <f aca="false">IF(N35="OK",J35-G35+H35,"")</f>
        <v/>
      </c>
      <c r="L35" s="8" t="str">
        <f aca="false">IF(N35="OK",K35-I35,"")</f>
        <v/>
      </c>
      <c r="M35" s="14"/>
      <c r="N35" s="16" t="str">
        <f aca="false">IF(Settings!$B$26&lt;&gt;"OK","ERROR",IF(A35&gt;Settings!$B$8,"NOT USED",IF(IFERROR(AND(COUNT(B35,D35:I35)=7,B35&gt;=0,B35&lt;=Settings!$B$7,B35=INT(B35),D35&gt;=B35,D35&lt;=1000000000000,D35=INT(D35),OR(AND(B35=0,D35=0),B35&gt;0),MIN(E35:I35)&gt;=0,MAX(E35:I35)&lt;=1000000000000,OR(D35&gt;0,E35=0),ISTEXT(M35),LEN(TRIM(M35))&gt;0,IF(Settings!$B$10="Subscription",AND(ISNUMBER(C35),C35&gt;=0,C35&lt;=Settings!$B$7,C35=INT(C35),IF(A35=1,TRUE(),C35&lt;=C34)),C35="")),FALSE()),"OK","ERROR")))</f>
        <v>NOT USED</v>
      </c>
      <c r="O35" s="24" t="str">
        <f aca="false">IF(AND(N35="OK",COUNTIF($N$6:N35,"ERROR")=0),SUM($J$6:J35)/Settings!$B$7,"")</f>
        <v/>
      </c>
      <c r="P35" s="24" t="str">
        <f aca="false">IF(AND(N35="OK",COUNTIF($N$6:N35,"ERROR")=0),SUM($L$6:L35)/Settings!$B$7,"")</f>
        <v/>
      </c>
      <c r="Q35" s="25" t="str">
        <f aca="false">IF(Settings!$B$26&lt;&gt;"OK","CHECK SETTINGS",IF(A35&gt;Settings!$B$8,IF(COUNTA(B35:I35,M35)&gt;0,"UNUSED INPUTS AFTER OBSERVED WINDOW",""),IF(N35&lt;&gt;"OK","CHECK ROW",IF(H35&gt;G35,"REVIEW RECOVERY ABOVE PERIOD COST; ","")&amp;IF(F35&gt;E35,"REVIEW REFUNDS ABOVE PERIOD SALES; ",""))))</f>
        <v/>
      </c>
    </row>
    <row r="36" customFormat="false" ht="48" hidden="false" customHeight="true" outlineLevel="0" collapsed="false">
      <c r="A36" s="21" t="n">
        <v>31</v>
      </c>
      <c r="B36" s="22"/>
      <c r="C36" s="22"/>
      <c r="D36" s="22"/>
      <c r="E36" s="23"/>
      <c r="F36" s="23"/>
      <c r="G36" s="23"/>
      <c r="H36" s="23"/>
      <c r="I36" s="23"/>
      <c r="J36" s="8" t="str">
        <f aca="false">IF(N36="OK",E36-F36,"")</f>
        <v/>
      </c>
      <c r="K36" s="8" t="str">
        <f aca="false">IF(N36="OK",J36-G36+H36,"")</f>
        <v/>
      </c>
      <c r="L36" s="8" t="str">
        <f aca="false">IF(N36="OK",K36-I36,"")</f>
        <v/>
      </c>
      <c r="M36" s="14"/>
      <c r="N36" s="16" t="str">
        <f aca="false">IF(Settings!$B$26&lt;&gt;"OK","ERROR",IF(A36&gt;Settings!$B$8,"NOT USED",IF(IFERROR(AND(COUNT(B36,D36:I36)=7,B36&gt;=0,B36&lt;=Settings!$B$7,B36=INT(B36),D36&gt;=B36,D36&lt;=1000000000000,D36=INT(D36),OR(AND(B36=0,D36=0),B36&gt;0),MIN(E36:I36)&gt;=0,MAX(E36:I36)&lt;=1000000000000,OR(D36&gt;0,E36=0),ISTEXT(M36),LEN(TRIM(M36))&gt;0,IF(Settings!$B$10="Subscription",AND(ISNUMBER(C36),C36&gt;=0,C36&lt;=Settings!$B$7,C36=INT(C36),IF(A36=1,TRUE(),C36&lt;=C35)),C36="")),FALSE()),"OK","ERROR")))</f>
        <v>NOT USED</v>
      </c>
      <c r="O36" s="24" t="str">
        <f aca="false">IF(AND(N36="OK",COUNTIF($N$6:N36,"ERROR")=0),SUM($J$6:J36)/Settings!$B$7,"")</f>
        <v/>
      </c>
      <c r="P36" s="24" t="str">
        <f aca="false">IF(AND(N36="OK",COUNTIF($N$6:N36,"ERROR")=0),SUM($L$6:L36)/Settings!$B$7,"")</f>
        <v/>
      </c>
      <c r="Q36" s="25" t="str">
        <f aca="false">IF(Settings!$B$26&lt;&gt;"OK","CHECK SETTINGS",IF(A36&gt;Settings!$B$8,IF(COUNTA(B36:I36,M36)&gt;0,"UNUSED INPUTS AFTER OBSERVED WINDOW",""),IF(N36&lt;&gt;"OK","CHECK ROW",IF(H36&gt;G36,"REVIEW RECOVERY ABOVE PERIOD COST; ","")&amp;IF(F36&gt;E36,"REVIEW REFUNDS ABOVE PERIOD SALES; ",""))))</f>
        <v/>
      </c>
    </row>
    <row r="37" customFormat="false" ht="48" hidden="false" customHeight="true" outlineLevel="0" collapsed="false">
      <c r="A37" s="21" t="n">
        <v>32</v>
      </c>
      <c r="B37" s="22"/>
      <c r="C37" s="22"/>
      <c r="D37" s="22"/>
      <c r="E37" s="23"/>
      <c r="F37" s="23"/>
      <c r="G37" s="23"/>
      <c r="H37" s="23"/>
      <c r="I37" s="23"/>
      <c r="J37" s="8" t="str">
        <f aca="false">IF(N37="OK",E37-F37,"")</f>
        <v/>
      </c>
      <c r="K37" s="8" t="str">
        <f aca="false">IF(N37="OK",J37-G37+H37,"")</f>
        <v/>
      </c>
      <c r="L37" s="8" t="str">
        <f aca="false">IF(N37="OK",K37-I37,"")</f>
        <v/>
      </c>
      <c r="M37" s="14"/>
      <c r="N37" s="16" t="str">
        <f aca="false">IF(Settings!$B$26&lt;&gt;"OK","ERROR",IF(A37&gt;Settings!$B$8,"NOT USED",IF(IFERROR(AND(COUNT(B37,D37:I37)=7,B37&gt;=0,B37&lt;=Settings!$B$7,B37=INT(B37),D37&gt;=B37,D37&lt;=1000000000000,D37=INT(D37),OR(AND(B37=0,D37=0),B37&gt;0),MIN(E37:I37)&gt;=0,MAX(E37:I37)&lt;=1000000000000,OR(D37&gt;0,E37=0),ISTEXT(M37),LEN(TRIM(M37))&gt;0,IF(Settings!$B$10="Subscription",AND(ISNUMBER(C37),C37&gt;=0,C37&lt;=Settings!$B$7,C37=INT(C37),IF(A37=1,TRUE(),C37&lt;=C36)),C37="")),FALSE()),"OK","ERROR")))</f>
        <v>NOT USED</v>
      </c>
      <c r="O37" s="24" t="str">
        <f aca="false">IF(AND(N37="OK",COUNTIF($N$6:N37,"ERROR")=0),SUM($J$6:J37)/Settings!$B$7,"")</f>
        <v/>
      </c>
      <c r="P37" s="24" t="str">
        <f aca="false">IF(AND(N37="OK",COUNTIF($N$6:N37,"ERROR")=0),SUM($L$6:L37)/Settings!$B$7,"")</f>
        <v/>
      </c>
      <c r="Q37" s="25" t="str">
        <f aca="false">IF(Settings!$B$26&lt;&gt;"OK","CHECK SETTINGS",IF(A37&gt;Settings!$B$8,IF(COUNTA(B37:I37,M37)&gt;0,"UNUSED INPUTS AFTER OBSERVED WINDOW",""),IF(N37&lt;&gt;"OK","CHECK ROW",IF(H37&gt;G37,"REVIEW RECOVERY ABOVE PERIOD COST; ","")&amp;IF(F37&gt;E37,"REVIEW REFUNDS ABOVE PERIOD SALES; ",""))))</f>
        <v/>
      </c>
    </row>
    <row r="38" customFormat="false" ht="48" hidden="false" customHeight="true" outlineLevel="0" collapsed="false">
      <c r="A38" s="21" t="n">
        <v>33</v>
      </c>
      <c r="B38" s="22"/>
      <c r="C38" s="22"/>
      <c r="D38" s="22"/>
      <c r="E38" s="23"/>
      <c r="F38" s="23"/>
      <c r="G38" s="23"/>
      <c r="H38" s="23"/>
      <c r="I38" s="23"/>
      <c r="J38" s="8" t="str">
        <f aca="false">IF(N38="OK",E38-F38,"")</f>
        <v/>
      </c>
      <c r="K38" s="8" t="str">
        <f aca="false">IF(N38="OK",J38-G38+H38,"")</f>
        <v/>
      </c>
      <c r="L38" s="8" t="str">
        <f aca="false">IF(N38="OK",K38-I38,"")</f>
        <v/>
      </c>
      <c r="M38" s="14"/>
      <c r="N38" s="16" t="str">
        <f aca="false">IF(Settings!$B$26&lt;&gt;"OK","ERROR",IF(A38&gt;Settings!$B$8,"NOT USED",IF(IFERROR(AND(COUNT(B38,D38:I38)=7,B38&gt;=0,B38&lt;=Settings!$B$7,B38=INT(B38),D38&gt;=B38,D38&lt;=1000000000000,D38=INT(D38),OR(AND(B38=0,D38=0),B38&gt;0),MIN(E38:I38)&gt;=0,MAX(E38:I38)&lt;=1000000000000,OR(D38&gt;0,E38=0),ISTEXT(M38),LEN(TRIM(M38))&gt;0,IF(Settings!$B$10="Subscription",AND(ISNUMBER(C38),C38&gt;=0,C38&lt;=Settings!$B$7,C38=INT(C38),IF(A38=1,TRUE(),C38&lt;=C37)),C38="")),FALSE()),"OK","ERROR")))</f>
        <v>NOT USED</v>
      </c>
      <c r="O38" s="24" t="str">
        <f aca="false">IF(AND(N38="OK",COUNTIF($N$6:N38,"ERROR")=0),SUM($J$6:J38)/Settings!$B$7,"")</f>
        <v/>
      </c>
      <c r="P38" s="24" t="str">
        <f aca="false">IF(AND(N38="OK",COUNTIF($N$6:N38,"ERROR")=0),SUM($L$6:L38)/Settings!$B$7,"")</f>
        <v/>
      </c>
      <c r="Q38" s="25" t="str">
        <f aca="false">IF(Settings!$B$26&lt;&gt;"OK","CHECK SETTINGS",IF(A38&gt;Settings!$B$8,IF(COUNTA(B38:I38,M38)&gt;0,"UNUSED INPUTS AFTER OBSERVED WINDOW",""),IF(N38&lt;&gt;"OK","CHECK ROW",IF(H38&gt;G38,"REVIEW RECOVERY ABOVE PERIOD COST; ","")&amp;IF(F38&gt;E38,"REVIEW REFUNDS ABOVE PERIOD SALES; ",""))))</f>
        <v/>
      </c>
    </row>
    <row r="39" customFormat="false" ht="48" hidden="false" customHeight="true" outlineLevel="0" collapsed="false">
      <c r="A39" s="21" t="n">
        <v>34</v>
      </c>
      <c r="B39" s="22"/>
      <c r="C39" s="22"/>
      <c r="D39" s="22"/>
      <c r="E39" s="23"/>
      <c r="F39" s="23"/>
      <c r="G39" s="23"/>
      <c r="H39" s="23"/>
      <c r="I39" s="23"/>
      <c r="J39" s="8" t="str">
        <f aca="false">IF(N39="OK",E39-F39,"")</f>
        <v/>
      </c>
      <c r="K39" s="8" t="str">
        <f aca="false">IF(N39="OK",J39-G39+H39,"")</f>
        <v/>
      </c>
      <c r="L39" s="8" t="str">
        <f aca="false">IF(N39="OK",K39-I39,"")</f>
        <v/>
      </c>
      <c r="M39" s="14"/>
      <c r="N39" s="16" t="str">
        <f aca="false">IF(Settings!$B$26&lt;&gt;"OK","ERROR",IF(A39&gt;Settings!$B$8,"NOT USED",IF(IFERROR(AND(COUNT(B39,D39:I39)=7,B39&gt;=0,B39&lt;=Settings!$B$7,B39=INT(B39),D39&gt;=B39,D39&lt;=1000000000000,D39=INT(D39),OR(AND(B39=0,D39=0),B39&gt;0),MIN(E39:I39)&gt;=0,MAX(E39:I39)&lt;=1000000000000,OR(D39&gt;0,E39=0),ISTEXT(M39),LEN(TRIM(M39))&gt;0,IF(Settings!$B$10="Subscription",AND(ISNUMBER(C39),C39&gt;=0,C39&lt;=Settings!$B$7,C39=INT(C39),IF(A39=1,TRUE(),C39&lt;=C38)),C39="")),FALSE()),"OK","ERROR")))</f>
        <v>NOT USED</v>
      </c>
      <c r="O39" s="24" t="str">
        <f aca="false">IF(AND(N39="OK",COUNTIF($N$6:N39,"ERROR")=0),SUM($J$6:J39)/Settings!$B$7,"")</f>
        <v/>
      </c>
      <c r="P39" s="24" t="str">
        <f aca="false">IF(AND(N39="OK",COUNTIF($N$6:N39,"ERROR")=0),SUM($L$6:L39)/Settings!$B$7,"")</f>
        <v/>
      </c>
      <c r="Q39" s="25" t="str">
        <f aca="false">IF(Settings!$B$26&lt;&gt;"OK","CHECK SETTINGS",IF(A39&gt;Settings!$B$8,IF(COUNTA(B39:I39,M39)&gt;0,"UNUSED INPUTS AFTER OBSERVED WINDOW",""),IF(N39&lt;&gt;"OK","CHECK ROW",IF(H39&gt;G39,"REVIEW RECOVERY ABOVE PERIOD COST; ","")&amp;IF(F39&gt;E39,"REVIEW REFUNDS ABOVE PERIOD SALES; ",""))))</f>
        <v/>
      </c>
    </row>
    <row r="40" customFormat="false" ht="48" hidden="false" customHeight="true" outlineLevel="0" collapsed="false">
      <c r="A40" s="21" t="n">
        <v>35</v>
      </c>
      <c r="B40" s="22"/>
      <c r="C40" s="22"/>
      <c r="D40" s="22"/>
      <c r="E40" s="23"/>
      <c r="F40" s="23"/>
      <c r="G40" s="23"/>
      <c r="H40" s="23"/>
      <c r="I40" s="23"/>
      <c r="J40" s="8" t="str">
        <f aca="false">IF(N40="OK",E40-F40,"")</f>
        <v/>
      </c>
      <c r="K40" s="8" t="str">
        <f aca="false">IF(N40="OK",J40-G40+H40,"")</f>
        <v/>
      </c>
      <c r="L40" s="8" t="str">
        <f aca="false">IF(N40="OK",K40-I40,"")</f>
        <v/>
      </c>
      <c r="M40" s="14"/>
      <c r="N40" s="16" t="str">
        <f aca="false">IF(Settings!$B$26&lt;&gt;"OK","ERROR",IF(A40&gt;Settings!$B$8,"NOT USED",IF(IFERROR(AND(COUNT(B40,D40:I40)=7,B40&gt;=0,B40&lt;=Settings!$B$7,B40=INT(B40),D40&gt;=B40,D40&lt;=1000000000000,D40=INT(D40),OR(AND(B40=0,D40=0),B40&gt;0),MIN(E40:I40)&gt;=0,MAX(E40:I40)&lt;=1000000000000,OR(D40&gt;0,E40=0),ISTEXT(M40),LEN(TRIM(M40))&gt;0,IF(Settings!$B$10="Subscription",AND(ISNUMBER(C40),C40&gt;=0,C40&lt;=Settings!$B$7,C40=INT(C40),IF(A40=1,TRUE(),C40&lt;=C39)),C40="")),FALSE()),"OK","ERROR")))</f>
        <v>NOT USED</v>
      </c>
      <c r="O40" s="24" t="str">
        <f aca="false">IF(AND(N40="OK",COUNTIF($N$6:N40,"ERROR")=0),SUM($J$6:J40)/Settings!$B$7,"")</f>
        <v/>
      </c>
      <c r="P40" s="24" t="str">
        <f aca="false">IF(AND(N40="OK",COUNTIF($N$6:N40,"ERROR")=0),SUM($L$6:L40)/Settings!$B$7,"")</f>
        <v/>
      </c>
      <c r="Q40" s="25" t="str">
        <f aca="false">IF(Settings!$B$26&lt;&gt;"OK","CHECK SETTINGS",IF(A40&gt;Settings!$B$8,IF(COUNTA(B40:I40,M40)&gt;0,"UNUSED INPUTS AFTER OBSERVED WINDOW",""),IF(N40&lt;&gt;"OK","CHECK ROW",IF(H40&gt;G40,"REVIEW RECOVERY ABOVE PERIOD COST; ","")&amp;IF(F40&gt;E40,"REVIEW REFUNDS ABOVE PERIOD SALES; ",""))))</f>
        <v/>
      </c>
    </row>
    <row r="41" customFormat="false" ht="48" hidden="false" customHeight="true" outlineLevel="0" collapsed="false">
      <c r="A41" s="21" t="n">
        <v>36</v>
      </c>
      <c r="B41" s="22"/>
      <c r="C41" s="22"/>
      <c r="D41" s="22"/>
      <c r="E41" s="23"/>
      <c r="F41" s="23"/>
      <c r="G41" s="23"/>
      <c r="H41" s="23"/>
      <c r="I41" s="23"/>
      <c r="J41" s="8" t="str">
        <f aca="false">IF(N41="OK",E41-F41,"")</f>
        <v/>
      </c>
      <c r="K41" s="8" t="str">
        <f aca="false">IF(N41="OK",J41-G41+H41,"")</f>
        <v/>
      </c>
      <c r="L41" s="8" t="str">
        <f aca="false">IF(N41="OK",K41-I41,"")</f>
        <v/>
      </c>
      <c r="M41" s="14"/>
      <c r="N41" s="16" t="str">
        <f aca="false">IF(Settings!$B$26&lt;&gt;"OK","ERROR",IF(A41&gt;Settings!$B$8,"NOT USED",IF(IFERROR(AND(COUNT(B41,D41:I41)=7,B41&gt;=0,B41&lt;=Settings!$B$7,B41=INT(B41),D41&gt;=B41,D41&lt;=1000000000000,D41=INT(D41),OR(AND(B41=0,D41=0),B41&gt;0),MIN(E41:I41)&gt;=0,MAX(E41:I41)&lt;=1000000000000,OR(D41&gt;0,E41=0),ISTEXT(M41),LEN(TRIM(M41))&gt;0,IF(Settings!$B$10="Subscription",AND(ISNUMBER(C41),C41&gt;=0,C41&lt;=Settings!$B$7,C41=INT(C41),IF(A41=1,TRUE(),C41&lt;=C40)),C41="")),FALSE()),"OK","ERROR")))</f>
        <v>NOT USED</v>
      </c>
      <c r="O41" s="24" t="str">
        <f aca="false">IF(AND(N41="OK",COUNTIF($N$6:N41,"ERROR")=0),SUM($J$6:J41)/Settings!$B$7,"")</f>
        <v/>
      </c>
      <c r="P41" s="24" t="str">
        <f aca="false">IF(AND(N41="OK",COUNTIF($N$6:N41,"ERROR")=0),SUM($L$6:L41)/Settings!$B$7,"")</f>
        <v/>
      </c>
      <c r="Q41" s="25" t="str">
        <f aca="false">IF(Settings!$B$26&lt;&gt;"OK","CHECK SETTINGS",IF(A41&gt;Settings!$B$8,IF(COUNTA(B41:I41,M41)&gt;0,"UNUSED INPUTS AFTER OBSERVED WINDOW",""),IF(N41&lt;&gt;"OK","CHECK ROW",IF(H41&gt;G41,"REVIEW RECOVERY ABOVE PERIOD COST; ","")&amp;IF(F41&gt;E41,"REVIEW REFUNDS ABOVE PERIOD SALES; ",""))))</f>
        <v/>
      </c>
    </row>
    <row r="42" customFormat="false" ht="48" hidden="false" customHeight="true" outlineLevel="0" collapsed="false">
      <c r="A42" s="21" t="n">
        <v>37</v>
      </c>
      <c r="B42" s="22"/>
      <c r="C42" s="22"/>
      <c r="D42" s="22"/>
      <c r="E42" s="23"/>
      <c r="F42" s="23"/>
      <c r="G42" s="23"/>
      <c r="H42" s="23"/>
      <c r="I42" s="23"/>
      <c r="J42" s="8" t="str">
        <f aca="false">IF(N42="OK",E42-F42,"")</f>
        <v/>
      </c>
      <c r="K42" s="8" t="str">
        <f aca="false">IF(N42="OK",J42-G42+H42,"")</f>
        <v/>
      </c>
      <c r="L42" s="8" t="str">
        <f aca="false">IF(N42="OK",K42-I42,"")</f>
        <v/>
      </c>
      <c r="M42" s="14"/>
      <c r="N42" s="16" t="str">
        <f aca="false">IF(Settings!$B$26&lt;&gt;"OK","ERROR",IF(A42&gt;Settings!$B$8,"NOT USED",IF(IFERROR(AND(COUNT(B42,D42:I42)=7,B42&gt;=0,B42&lt;=Settings!$B$7,B42=INT(B42),D42&gt;=B42,D42&lt;=1000000000000,D42=INT(D42),OR(AND(B42=0,D42=0),B42&gt;0),MIN(E42:I42)&gt;=0,MAX(E42:I42)&lt;=1000000000000,OR(D42&gt;0,E42=0),ISTEXT(M42),LEN(TRIM(M42))&gt;0,IF(Settings!$B$10="Subscription",AND(ISNUMBER(C42),C42&gt;=0,C42&lt;=Settings!$B$7,C42=INT(C42),IF(A42=1,TRUE(),C42&lt;=C41)),C42="")),FALSE()),"OK","ERROR")))</f>
        <v>NOT USED</v>
      </c>
      <c r="O42" s="24" t="str">
        <f aca="false">IF(AND(N42="OK",COUNTIF($N$6:N42,"ERROR")=0),SUM($J$6:J42)/Settings!$B$7,"")</f>
        <v/>
      </c>
      <c r="P42" s="24" t="str">
        <f aca="false">IF(AND(N42="OK",COUNTIF($N$6:N42,"ERROR")=0),SUM($L$6:L42)/Settings!$B$7,"")</f>
        <v/>
      </c>
      <c r="Q42" s="25" t="str">
        <f aca="false">IF(Settings!$B$26&lt;&gt;"OK","CHECK SETTINGS",IF(A42&gt;Settings!$B$8,IF(COUNTA(B42:I42,M42)&gt;0,"UNUSED INPUTS AFTER OBSERVED WINDOW",""),IF(N42&lt;&gt;"OK","CHECK ROW",IF(H42&gt;G42,"REVIEW RECOVERY ABOVE PERIOD COST; ","")&amp;IF(F42&gt;E42,"REVIEW REFUNDS ABOVE PERIOD SALES; ",""))))</f>
        <v/>
      </c>
    </row>
    <row r="43" customFormat="false" ht="48" hidden="false" customHeight="true" outlineLevel="0" collapsed="false">
      <c r="A43" s="21" t="n">
        <v>38</v>
      </c>
      <c r="B43" s="22"/>
      <c r="C43" s="22"/>
      <c r="D43" s="22"/>
      <c r="E43" s="23"/>
      <c r="F43" s="23"/>
      <c r="G43" s="23"/>
      <c r="H43" s="23"/>
      <c r="I43" s="23"/>
      <c r="J43" s="8" t="str">
        <f aca="false">IF(N43="OK",E43-F43,"")</f>
        <v/>
      </c>
      <c r="K43" s="8" t="str">
        <f aca="false">IF(N43="OK",J43-G43+H43,"")</f>
        <v/>
      </c>
      <c r="L43" s="8" t="str">
        <f aca="false">IF(N43="OK",K43-I43,"")</f>
        <v/>
      </c>
      <c r="M43" s="14"/>
      <c r="N43" s="16" t="str">
        <f aca="false">IF(Settings!$B$26&lt;&gt;"OK","ERROR",IF(A43&gt;Settings!$B$8,"NOT USED",IF(IFERROR(AND(COUNT(B43,D43:I43)=7,B43&gt;=0,B43&lt;=Settings!$B$7,B43=INT(B43),D43&gt;=B43,D43&lt;=1000000000000,D43=INT(D43),OR(AND(B43=0,D43=0),B43&gt;0),MIN(E43:I43)&gt;=0,MAX(E43:I43)&lt;=1000000000000,OR(D43&gt;0,E43=0),ISTEXT(M43),LEN(TRIM(M43))&gt;0,IF(Settings!$B$10="Subscription",AND(ISNUMBER(C43),C43&gt;=0,C43&lt;=Settings!$B$7,C43=INT(C43),IF(A43=1,TRUE(),C43&lt;=C42)),C43="")),FALSE()),"OK","ERROR")))</f>
        <v>NOT USED</v>
      </c>
      <c r="O43" s="24" t="str">
        <f aca="false">IF(AND(N43="OK",COUNTIF($N$6:N43,"ERROR")=0),SUM($J$6:J43)/Settings!$B$7,"")</f>
        <v/>
      </c>
      <c r="P43" s="24" t="str">
        <f aca="false">IF(AND(N43="OK",COUNTIF($N$6:N43,"ERROR")=0),SUM($L$6:L43)/Settings!$B$7,"")</f>
        <v/>
      </c>
      <c r="Q43" s="25" t="str">
        <f aca="false">IF(Settings!$B$26&lt;&gt;"OK","CHECK SETTINGS",IF(A43&gt;Settings!$B$8,IF(COUNTA(B43:I43,M43)&gt;0,"UNUSED INPUTS AFTER OBSERVED WINDOW",""),IF(N43&lt;&gt;"OK","CHECK ROW",IF(H43&gt;G43,"REVIEW RECOVERY ABOVE PERIOD COST; ","")&amp;IF(F43&gt;E43,"REVIEW REFUNDS ABOVE PERIOD SALES; ",""))))</f>
        <v/>
      </c>
    </row>
    <row r="44" customFormat="false" ht="48" hidden="false" customHeight="true" outlineLevel="0" collapsed="false">
      <c r="A44" s="21" t="n">
        <v>39</v>
      </c>
      <c r="B44" s="22"/>
      <c r="C44" s="22"/>
      <c r="D44" s="22"/>
      <c r="E44" s="23"/>
      <c r="F44" s="23"/>
      <c r="G44" s="23"/>
      <c r="H44" s="23"/>
      <c r="I44" s="23"/>
      <c r="J44" s="8" t="str">
        <f aca="false">IF(N44="OK",E44-F44,"")</f>
        <v/>
      </c>
      <c r="K44" s="8" t="str">
        <f aca="false">IF(N44="OK",J44-G44+H44,"")</f>
        <v/>
      </c>
      <c r="L44" s="8" t="str">
        <f aca="false">IF(N44="OK",K44-I44,"")</f>
        <v/>
      </c>
      <c r="M44" s="14"/>
      <c r="N44" s="16" t="str">
        <f aca="false">IF(Settings!$B$26&lt;&gt;"OK","ERROR",IF(A44&gt;Settings!$B$8,"NOT USED",IF(IFERROR(AND(COUNT(B44,D44:I44)=7,B44&gt;=0,B44&lt;=Settings!$B$7,B44=INT(B44),D44&gt;=B44,D44&lt;=1000000000000,D44=INT(D44),OR(AND(B44=0,D44=0),B44&gt;0),MIN(E44:I44)&gt;=0,MAX(E44:I44)&lt;=1000000000000,OR(D44&gt;0,E44=0),ISTEXT(M44),LEN(TRIM(M44))&gt;0,IF(Settings!$B$10="Subscription",AND(ISNUMBER(C44),C44&gt;=0,C44&lt;=Settings!$B$7,C44=INT(C44),IF(A44=1,TRUE(),C44&lt;=C43)),C44="")),FALSE()),"OK","ERROR")))</f>
        <v>NOT USED</v>
      </c>
      <c r="O44" s="24" t="str">
        <f aca="false">IF(AND(N44="OK",COUNTIF($N$6:N44,"ERROR")=0),SUM($J$6:J44)/Settings!$B$7,"")</f>
        <v/>
      </c>
      <c r="P44" s="24" t="str">
        <f aca="false">IF(AND(N44="OK",COUNTIF($N$6:N44,"ERROR")=0),SUM($L$6:L44)/Settings!$B$7,"")</f>
        <v/>
      </c>
      <c r="Q44" s="25" t="str">
        <f aca="false">IF(Settings!$B$26&lt;&gt;"OK","CHECK SETTINGS",IF(A44&gt;Settings!$B$8,IF(COUNTA(B44:I44,M44)&gt;0,"UNUSED INPUTS AFTER OBSERVED WINDOW",""),IF(N44&lt;&gt;"OK","CHECK ROW",IF(H44&gt;G44,"REVIEW RECOVERY ABOVE PERIOD COST; ","")&amp;IF(F44&gt;E44,"REVIEW REFUNDS ABOVE PERIOD SALES; ",""))))</f>
        <v/>
      </c>
    </row>
    <row r="45" customFormat="false" ht="48" hidden="false" customHeight="true" outlineLevel="0" collapsed="false">
      <c r="A45" s="21" t="n">
        <v>40</v>
      </c>
      <c r="B45" s="22"/>
      <c r="C45" s="22"/>
      <c r="D45" s="22"/>
      <c r="E45" s="23"/>
      <c r="F45" s="23"/>
      <c r="G45" s="23"/>
      <c r="H45" s="23"/>
      <c r="I45" s="23"/>
      <c r="J45" s="8" t="str">
        <f aca="false">IF(N45="OK",E45-F45,"")</f>
        <v/>
      </c>
      <c r="K45" s="8" t="str">
        <f aca="false">IF(N45="OK",J45-G45+H45,"")</f>
        <v/>
      </c>
      <c r="L45" s="8" t="str">
        <f aca="false">IF(N45="OK",K45-I45,"")</f>
        <v/>
      </c>
      <c r="M45" s="14"/>
      <c r="N45" s="16" t="str">
        <f aca="false">IF(Settings!$B$26&lt;&gt;"OK","ERROR",IF(A45&gt;Settings!$B$8,"NOT USED",IF(IFERROR(AND(COUNT(B45,D45:I45)=7,B45&gt;=0,B45&lt;=Settings!$B$7,B45=INT(B45),D45&gt;=B45,D45&lt;=1000000000000,D45=INT(D45),OR(AND(B45=0,D45=0),B45&gt;0),MIN(E45:I45)&gt;=0,MAX(E45:I45)&lt;=1000000000000,OR(D45&gt;0,E45=0),ISTEXT(M45),LEN(TRIM(M45))&gt;0,IF(Settings!$B$10="Subscription",AND(ISNUMBER(C45),C45&gt;=0,C45&lt;=Settings!$B$7,C45=INT(C45),IF(A45=1,TRUE(),C45&lt;=C44)),C45="")),FALSE()),"OK","ERROR")))</f>
        <v>NOT USED</v>
      </c>
      <c r="O45" s="24" t="str">
        <f aca="false">IF(AND(N45="OK",COUNTIF($N$6:N45,"ERROR")=0),SUM($J$6:J45)/Settings!$B$7,"")</f>
        <v/>
      </c>
      <c r="P45" s="24" t="str">
        <f aca="false">IF(AND(N45="OK",COUNTIF($N$6:N45,"ERROR")=0),SUM($L$6:L45)/Settings!$B$7,"")</f>
        <v/>
      </c>
      <c r="Q45" s="25" t="str">
        <f aca="false">IF(Settings!$B$26&lt;&gt;"OK","CHECK SETTINGS",IF(A45&gt;Settings!$B$8,IF(COUNTA(B45:I45,M45)&gt;0,"UNUSED INPUTS AFTER OBSERVED WINDOW",""),IF(N45&lt;&gt;"OK","CHECK ROW",IF(H45&gt;G45,"REVIEW RECOVERY ABOVE PERIOD COST; ","")&amp;IF(F45&gt;E45,"REVIEW REFUNDS ABOVE PERIOD SALES; ",""))))</f>
        <v/>
      </c>
    </row>
    <row r="46" customFormat="false" ht="48" hidden="false" customHeight="true" outlineLevel="0" collapsed="false">
      <c r="A46" s="21" t="n">
        <v>41</v>
      </c>
      <c r="B46" s="22"/>
      <c r="C46" s="22"/>
      <c r="D46" s="22"/>
      <c r="E46" s="23"/>
      <c r="F46" s="23"/>
      <c r="G46" s="23"/>
      <c r="H46" s="23"/>
      <c r="I46" s="23"/>
      <c r="J46" s="8" t="str">
        <f aca="false">IF(N46="OK",E46-F46,"")</f>
        <v/>
      </c>
      <c r="K46" s="8" t="str">
        <f aca="false">IF(N46="OK",J46-G46+H46,"")</f>
        <v/>
      </c>
      <c r="L46" s="8" t="str">
        <f aca="false">IF(N46="OK",K46-I46,"")</f>
        <v/>
      </c>
      <c r="M46" s="14"/>
      <c r="N46" s="16" t="str">
        <f aca="false">IF(Settings!$B$26&lt;&gt;"OK","ERROR",IF(A46&gt;Settings!$B$8,"NOT USED",IF(IFERROR(AND(COUNT(B46,D46:I46)=7,B46&gt;=0,B46&lt;=Settings!$B$7,B46=INT(B46),D46&gt;=B46,D46&lt;=1000000000000,D46=INT(D46),OR(AND(B46=0,D46=0),B46&gt;0),MIN(E46:I46)&gt;=0,MAX(E46:I46)&lt;=1000000000000,OR(D46&gt;0,E46=0),ISTEXT(M46),LEN(TRIM(M46))&gt;0,IF(Settings!$B$10="Subscription",AND(ISNUMBER(C46),C46&gt;=0,C46&lt;=Settings!$B$7,C46=INT(C46),IF(A46=1,TRUE(),C46&lt;=C45)),C46="")),FALSE()),"OK","ERROR")))</f>
        <v>NOT USED</v>
      </c>
      <c r="O46" s="24" t="str">
        <f aca="false">IF(AND(N46="OK",COUNTIF($N$6:N46,"ERROR")=0),SUM($J$6:J46)/Settings!$B$7,"")</f>
        <v/>
      </c>
      <c r="P46" s="24" t="str">
        <f aca="false">IF(AND(N46="OK",COUNTIF($N$6:N46,"ERROR")=0),SUM($L$6:L46)/Settings!$B$7,"")</f>
        <v/>
      </c>
      <c r="Q46" s="25" t="str">
        <f aca="false">IF(Settings!$B$26&lt;&gt;"OK","CHECK SETTINGS",IF(A46&gt;Settings!$B$8,IF(COUNTA(B46:I46,M46)&gt;0,"UNUSED INPUTS AFTER OBSERVED WINDOW",""),IF(N46&lt;&gt;"OK","CHECK ROW",IF(H46&gt;G46,"REVIEW RECOVERY ABOVE PERIOD COST; ","")&amp;IF(F46&gt;E46,"REVIEW REFUNDS ABOVE PERIOD SALES; ",""))))</f>
        <v/>
      </c>
    </row>
    <row r="47" customFormat="false" ht="48" hidden="false" customHeight="true" outlineLevel="0" collapsed="false">
      <c r="A47" s="21" t="n">
        <v>42</v>
      </c>
      <c r="B47" s="22"/>
      <c r="C47" s="22"/>
      <c r="D47" s="22"/>
      <c r="E47" s="23"/>
      <c r="F47" s="23"/>
      <c r="G47" s="23"/>
      <c r="H47" s="23"/>
      <c r="I47" s="23"/>
      <c r="J47" s="8" t="str">
        <f aca="false">IF(N47="OK",E47-F47,"")</f>
        <v/>
      </c>
      <c r="K47" s="8" t="str">
        <f aca="false">IF(N47="OK",J47-G47+H47,"")</f>
        <v/>
      </c>
      <c r="L47" s="8" t="str">
        <f aca="false">IF(N47="OK",K47-I47,"")</f>
        <v/>
      </c>
      <c r="M47" s="14"/>
      <c r="N47" s="16" t="str">
        <f aca="false">IF(Settings!$B$26&lt;&gt;"OK","ERROR",IF(A47&gt;Settings!$B$8,"NOT USED",IF(IFERROR(AND(COUNT(B47,D47:I47)=7,B47&gt;=0,B47&lt;=Settings!$B$7,B47=INT(B47),D47&gt;=B47,D47&lt;=1000000000000,D47=INT(D47),OR(AND(B47=0,D47=0),B47&gt;0),MIN(E47:I47)&gt;=0,MAX(E47:I47)&lt;=1000000000000,OR(D47&gt;0,E47=0),ISTEXT(M47),LEN(TRIM(M47))&gt;0,IF(Settings!$B$10="Subscription",AND(ISNUMBER(C47),C47&gt;=0,C47&lt;=Settings!$B$7,C47=INT(C47),IF(A47=1,TRUE(),C47&lt;=C46)),C47="")),FALSE()),"OK","ERROR")))</f>
        <v>NOT USED</v>
      </c>
      <c r="O47" s="24" t="str">
        <f aca="false">IF(AND(N47="OK",COUNTIF($N$6:N47,"ERROR")=0),SUM($J$6:J47)/Settings!$B$7,"")</f>
        <v/>
      </c>
      <c r="P47" s="24" t="str">
        <f aca="false">IF(AND(N47="OK",COUNTIF($N$6:N47,"ERROR")=0),SUM($L$6:L47)/Settings!$B$7,"")</f>
        <v/>
      </c>
      <c r="Q47" s="25" t="str">
        <f aca="false">IF(Settings!$B$26&lt;&gt;"OK","CHECK SETTINGS",IF(A47&gt;Settings!$B$8,IF(COUNTA(B47:I47,M47)&gt;0,"UNUSED INPUTS AFTER OBSERVED WINDOW",""),IF(N47&lt;&gt;"OK","CHECK ROW",IF(H47&gt;G47,"REVIEW RECOVERY ABOVE PERIOD COST; ","")&amp;IF(F47&gt;E47,"REVIEW REFUNDS ABOVE PERIOD SALES; ",""))))</f>
        <v/>
      </c>
    </row>
    <row r="48" customFormat="false" ht="48" hidden="false" customHeight="true" outlineLevel="0" collapsed="false">
      <c r="A48" s="21" t="n">
        <v>43</v>
      </c>
      <c r="B48" s="22"/>
      <c r="C48" s="22"/>
      <c r="D48" s="22"/>
      <c r="E48" s="23"/>
      <c r="F48" s="23"/>
      <c r="G48" s="23"/>
      <c r="H48" s="23"/>
      <c r="I48" s="23"/>
      <c r="J48" s="8" t="str">
        <f aca="false">IF(N48="OK",E48-F48,"")</f>
        <v/>
      </c>
      <c r="K48" s="8" t="str">
        <f aca="false">IF(N48="OK",J48-G48+H48,"")</f>
        <v/>
      </c>
      <c r="L48" s="8" t="str">
        <f aca="false">IF(N48="OK",K48-I48,"")</f>
        <v/>
      </c>
      <c r="M48" s="14"/>
      <c r="N48" s="16" t="str">
        <f aca="false">IF(Settings!$B$26&lt;&gt;"OK","ERROR",IF(A48&gt;Settings!$B$8,"NOT USED",IF(IFERROR(AND(COUNT(B48,D48:I48)=7,B48&gt;=0,B48&lt;=Settings!$B$7,B48=INT(B48),D48&gt;=B48,D48&lt;=1000000000000,D48=INT(D48),OR(AND(B48=0,D48=0),B48&gt;0),MIN(E48:I48)&gt;=0,MAX(E48:I48)&lt;=1000000000000,OR(D48&gt;0,E48=0),ISTEXT(M48),LEN(TRIM(M48))&gt;0,IF(Settings!$B$10="Subscription",AND(ISNUMBER(C48),C48&gt;=0,C48&lt;=Settings!$B$7,C48=INT(C48),IF(A48=1,TRUE(),C48&lt;=C47)),C48="")),FALSE()),"OK","ERROR")))</f>
        <v>NOT USED</v>
      </c>
      <c r="O48" s="24" t="str">
        <f aca="false">IF(AND(N48="OK",COUNTIF($N$6:N48,"ERROR")=0),SUM($J$6:J48)/Settings!$B$7,"")</f>
        <v/>
      </c>
      <c r="P48" s="24" t="str">
        <f aca="false">IF(AND(N48="OK",COUNTIF($N$6:N48,"ERROR")=0),SUM($L$6:L48)/Settings!$B$7,"")</f>
        <v/>
      </c>
      <c r="Q48" s="25" t="str">
        <f aca="false">IF(Settings!$B$26&lt;&gt;"OK","CHECK SETTINGS",IF(A48&gt;Settings!$B$8,IF(COUNTA(B48:I48,M48)&gt;0,"UNUSED INPUTS AFTER OBSERVED WINDOW",""),IF(N48&lt;&gt;"OK","CHECK ROW",IF(H48&gt;G48,"REVIEW RECOVERY ABOVE PERIOD COST; ","")&amp;IF(F48&gt;E48,"REVIEW REFUNDS ABOVE PERIOD SALES; ",""))))</f>
        <v/>
      </c>
    </row>
    <row r="49" customFormat="false" ht="48" hidden="false" customHeight="true" outlineLevel="0" collapsed="false">
      <c r="A49" s="21" t="n">
        <v>44</v>
      </c>
      <c r="B49" s="22"/>
      <c r="C49" s="22"/>
      <c r="D49" s="22"/>
      <c r="E49" s="23"/>
      <c r="F49" s="23"/>
      <c r="G49" s="23"/>
      <c r="H49" s="23"/>
      <c r="I49" s="23"/>
      <c r="J49" s="8" t="str">
        <f aca="false">IF(N49="OK",E49-F49,"")</f>
        <v/>
      </c>
      <c r="K49" s="8" t="str">
        <f aca="false">IF(N49="OK",J49-G49+H49,"")</f>
        <v/>
      </c>
      <c r="L49" s="8" t="str">
        <f aca="false">IF(N49="OK",K49-I49,"")</f>
        <v/>
      </c>
      <c r="M49" s="14"/>
      <c r="N49" s="16" t="str">
        <f aca="false">IF(Settings!$B$26&lt;&gt;"OK","ERROR",IF(A49&gt;Settings!$B$8,"NOT USED",IF(IFERROR(AND(COUNT(B49,D49:I49)=7,B49&gt;=0,B49&lt;=Settings!$B$7,B49=INT(B49),D49&gt;=B49,D49&lt;=1000000000000,D49=INT(D49),OR(AND(B49=0,D49=0),B49&gt;0),MIN(E49:I49)&gt;=0,MAX(E49:I49)&lt;=1000000000000,OR(D49&gt;0,E49=0),ISTEXT(M49),LEN(TRIM(M49))&gt;0,IF(Settings!$B$10="Subscription",AND(ISNUMBER(C49),C49&gt;=0,C49&lt;=Settings!$B$7,C49=INT(C49),IF(A49=1,TRUE(),C49&lt;=C48)),C49="")),FALSE()),"OK","ERROR")))</f>
        <v>NOT USED</v>
      </c>
      <c r="O49" s="24" t="str">
        <f aca="false">IF(AND(N49="OK",COUNTIF($N$6:N49,"ERROR")=0),SUM($J$6:J49)/Settings!$B$7,"")</f>
        <v/>
      </c>
      <c r="P49" s="24" t="str">
        <f aca="false">IF(AND(N49="OK",COUNTIF($N$6:N49,"ERROR")=0),SUM($L$6:L49)/Settings!$B$7,"")</f>
        <v/>
      </c>
      <c r="Q49" s="25" t="str">
        <f aca="false">IF(Settings!$B$26&lt;&gt;"OK","CHECK SETTINGS",IF(A49&gt;Settings!$B$8,IF(COUNTA(B49:I49,M49)&gt;0,"UNUSED INPUTS AFTER OBSERVED WINDOW",""),IF(N49&lt;&gt;"OK","CHECK ROW",IF(H49&gt;G49,"REVIEW RECOVERY ABOVE PERIOD COST; ","")&amp;IF(F49&gt;E49,"REVIEW REFUNDS ABOVE PERIOD SALES; ",""))))</f>
        <v/>
      </c>
    </row>
    <row r="50" customFormat="false" ht="48" hidden="false" customHeight="true" outlineLevel="0" collapsed="false">
      <c r="A50" s="21" t="n">
        <v>45</v>
      </c>
      <c r="B50" s="22"/>
      <c r="C50" s="22"/>
      <c r="D50" s="22"/>
      <c r="E50" s="23"/>
      <c r="F50" s="23"/>
      <c r="G50" s="23"/>
      <c r="H50" s="23"/>
      <c r="I50" s="23"/>
      <c r="J50" s="8" t="str">
        <f aca="false">IF(N50="OK",E50-F50,"")</f>
        <v/>
      </c>
      <c r="K50" s="8" t="str">
        <f aca="false">IF(N50="OK",J50-G50+H50,"")</f>
        <v/>
      </c>
      <c r="L50" s="8" t="str">
        <f aca="false">IF(N50="OK",K50-I50,"")</f>
        <v/>
      </c>
      <c r="M50" s="14"/>
      <c r="N50" s="16" t="str">
        <f aca="false">IF(Settings!$B$26&lt;&gt;"OK","ERROR",IF(A50&gt;Settings!$B$8,"NOT USED",IF(IFERROR(AND(COUNT(B50,D50:I50)=7,B50&gt;=0,B50&lt;=Settings!$B$7,B50=INT(B50),D50&gt;=B50,D50&lt;=1000000000000,D50=INT(D50),OR(AND(B50=0,D50=0),B50&gt;0),MIN(E50:I50)&gt;=0,MAX(E50:I50)&lt;=1000000000000,OR(D50&gt;0,E50=0),ISTEXT(M50),LEN(TRIM(M50))&gt;0,IF(Settings!$B$10="Subscription",AND(ISNUMBER(C50),C50&gt;=0,C50&lt;=Settings!$B$7,C50=INT(C50),IF(A50=1,TRUE(),C50&lt;=C49)),C50="")),FALSE()),"OK","ERROR")))</f>
        <v>NOT USED</v>
      </c>
      <c r="O50" s="24" t="str">
        <f aca="false">IF(AND(N50="OK",COUNTIF($N$6:N50,"ERROR")=0),SUM($J$6:J50)/Settings!$B$7,"")</f>
        <v/>
      </c>
      <c r="P50" s="24" t="str">
        <f aca="false">IF(AND(N50="OK",COUNTIF($N$6:N50,"ERROR")=0),SUM($L$6:L50)/Settings!$B$7,"")</f>
        <v/>
      </c>
      <c r="Q50" s="25" t="str">
        <f aca="false">IF(Settings!$B$26&lt;&gt;"OK","CHECK SETTINGS",IF(A50&gt;Settings!$B$8,IF(COUNTA(B50:I50,M50)&gt;0,"UNUSED INPUTS AFTER OBSERVED WINDOW",""),IF(N50&lt;&gt;"OK","CHECK ROW",IF(H50&gt;G50,"REVIEW RECOVERY ABOVE PERIOD COST; ","")&amp;IF(F50&gt;E50,"REVIEW REFUNDS ABOVE PERIOD SALES; ",""))))</f>
        <v/>
      </c>
    </row>
    <row r="51" customFormat="false" ht="48" hidden="false" customHeight="true" outlineLevel="0" collapsed="false">
      <c r="A51" s="21" t="n">
        <v>46</v>
      </c>
      <c r="B51" s="22"/>
      <c r="C51" s="22"/>
      <c r="D51" s="22"/>
      <c r="E51" s="23"/>
      <c r="F51" s="23"/>
      <c r="G51" s="23"/>
      <c r="H51" s="23"/>
      <c r="I51" s="23"/>
      <c r="J51" s="8" t="str">
        <f aca="false">IF(N51="OK",E51-F51,"")</f>
        <v/>
      </c>
      <c r="K51" s="8" t="str">
        <f aca="false">IF(N51="OK",J51-G51+H51,"")</f>
        <v/>
      </c>
      <c r="L51" s="8" t="str">
        <f aca="false">IF(N51="OK",K51-I51,"")</f>
        <v/>
      </c>
      <c r="M51" s="14"/>
      <c r="N51" s="16" t="str">
        <f aca="false">IF(Settings!$B$26&lt;&gt;"OK","ERROR",IF(A51&gt;Settings!$B$8,"NOT USED",IF(IFERROR(AND(COUNT(B51,D51:I51)=7,B51&gt;=0,B51&lt;=Settings!$B$7,B51=INT(B51),D51&gt;=B51,D51&lt;=1000000000000,D51=INT(D51),OR(AND(B51=0,D51=0),B51&gt;0),MIN(E51:I51)&gt;=0,MAX(E51:I51)&lt;=1000000000000,OR(D51&gt;0,E51=0),ISTEXT(M51),LEN(TRIM(M51))&gt;0,IF(Settings!$B$10="Subscription",AND(ISNUMBER(C51),C51&gt;=0,C51&lt;=Settings!$B$7,C51=INT(C51),IF(A51=1,TRUE(),C51&lt;=C50)),C51="")),FALSE()),"OK","ERROR")))</f>
        <v>NOT USED</v>
      </c>
      <c r="O51" s="24" t="str">
        <f aca="false">IF(AND(N51="OK",COUNTIF($N$6:N51,"ERROR")=0),SUM($J$6:J51)/Settings!$B$7,"")</f>
        <v/>
      </c>
      <c r="P51" s="24" t="str">
        <f aca="false">IF(AND(N51="OK",COUNTIF($N$6:N51,"ERROR")=0),SUM($L$6:L51)/Settings!$B$7,"")</f>
        <v/>
      </c>
      <c r="Q51" s="25" t="str">
        <f aca="false">IF(Settings!$B$26&lt;&gt;"OK","CHECK SETTINGS",IF(A51&gt;Settings!$B$8,IF(COUNTA(B51:I51,M51)&gt;0,"UNUSED INPUTS AFTER OBSERVED WINDOW",""),IF(N51&lt;&gt;"OK","CHECK ROW",IF(H51&gt;G51,"REVIEW RECOVERY ABOVE PERIOD COST; ","")&amp;IF(F51&gt;E51,"REVIEW REFUNDS ABOVE PERIOD SALES; ",""))))</f>
        <v/>
      </c>
    </row>
    <row r="52" customFormat="false" ht="48" hidden="false" customHeight="true" outlineLevel="0" collapsed="false">
      <c r="A52" s="21" t="n">
        <v>47</v>
      </c>
      <c r="B52" s="22"/>
      <c r="C52" s="22"/>
      <c r="D52" s="22"/>
      <c r="E52" s="23"/>
      <c r="F52" s="23"/>
      <c r="G52" s="23"/>
      <c r="H52" s="23"/>
      <c r="I52" s="23"/>
      <c r="J52" s="8" t="str">
        <f aca="false">IF(N52="OK",E52-F52,"")</f>
        <v/>
      </c>
      <c r="K52" s="8" t="str">
        <f aca="false">IF(N52="OK",J52-G52+H52,"")</f>
        <v/>
      </c>
      <c r="L52" s="8" t="str">
        <f aca="false">IF(N52="OK",K52-I52,"")</f>
        <v/>
      </c>
      <c r="M52" s="14"/>
      <c r="N52" s="16" t="str">
        <f aca="false">IF(Settings!$B$26&lt;&gt;"OK","ERROR",IF(A52&gt;Settings!$B$8,"NOT USED",IF(IFERROR(AND(COUNT(B52,D52:I52)=7,B52&gt;=0,B52&lt;=Settings!$B$7,B52=INT(B52),D52&gt;=B52,D52&lt;=1000000000000,D52=INT(D52),OR(AND(B52=0,D52=0),B52&gt;0),MIN(E52:I52)&gt;=0,MAX(E52:I52)&lt;=1000000000000,OR(D52&gt;0,E52=0),ISTEXT(M52),LEN(TRIM(M52))&gt;0,IF(Settings!$B$10="Subscription",AND(ISNUMBER(C52),C52&gt;=0,C52&lt;=Settings!$B$7,C52=INT(C52),IF(A52=1,TRUE(),C52&lt;=C51)),C52="")),FALSE()),"OK","ERROR")))</f>
        <v>NOT USED</v>
      </c>
      <c r="O52" s="24" t="str">
        <f aca="false">IF(AND(N52="OK",COUNTIF($N$6:N52,"ERROR")=0),SUM($J$6:J52)/Settings!$B$7,"")</f>
        <v/>
      </c>
      <c r="P52" s="24" t="str">
        <f aca="false">IF(AND(N52="OK",COUNTIF($N$6:N52,"ERROR")=0),SUM($L$6:L52)/Settings!$B$7,"")</f>
        <v/>
      </c>
      <c r="Q52" s="25" t="str">
        <f aca="false">IF(Settings!$B$26&lt;&gt;"OK","CHECK SETTINGS",IF(A52&gt;Settings!$B$8,IF(COUNTA(B52:I52,M52)&gt;0,"UNUSED INPUTS AFTER OBSERVED WINDOW",""),IF(N52&lt;&gt;"OK","CHECK ROW",IF(H52&gt;G52,"REVIEW RECOVERY ABOVE PERIOD COST; ","")&amp;IF(F52&gt;E52,"REVIEW REFUNDS ABOVE PERIOD SALES; ",""))))</f>
        <v/>
      </c>
    </row>
    <row r="53" customFormat="false" ht="48" hidden="false" customHeight="true" outlineLevel="0" collapsed="false">
      <c r="A53" s="21" t="n">
        <v>48</v>
      </c>
      <c r="B53" s="22"/>
      <c r="C53" s="22"/>
      <c r="D53" s="22"/>
      <c r="E53" s="23"/>
      <c r="F53" s="23"/>
      <c r="G53" s="23"/>
      <c r="H53" s="23"/>
      <c r="I53" s="23"/>
      <c r="J53" s="8" t="str">
        <f aca="false">IF(N53="OK",E53-F53,"")</f>
        <v/>
      </c>
      <c r="K53" s="8" t="str">
        <f aca="false">IF(N53="OK",J53-G53+H53,"")</f>
        <v/>
      </c>
      <c r="L53" s="8" t="str">
        <f aca="false">IF(N53="OK",K53-I53,"")</f>
        <v/>
      </c>
      <c r="M53" s="14"/>
      <c r="N53" s="16" t="str">
        <f aca="false">IF(Settings!$B$26&lt;&gt;"OK","ERROR",IF(A53&gt;Settings!$B$8,"NOT USED",IF(IFERROR(AND(COUNT(B53,D53:I53)=7,B53&gt;=0,B53&lt;=Settings!$B$7,B53=INT(B53),D53&gt;=B53,D53&lt;=1000000000000,D53=INT(D53),OR(AND(B53=0,D53=0),B53&gt;0),MIN(E53:I53)&gt;=0,MAX(E53:I53)&lt;=1000000000000,OR(D53&gt;0,E53=0),ISTEXT(M53),LEN(TRIM(M53))&gt;0,IF(Settings!$B$10="Subscription",AND(ISNUMBER(C53),C53&gt;=0,C53&lt;=Settings!$B$7,C53=INT(C53),IF(A53=1,TRUE(),C53&lt;=C52)),C53="")),FALSE()),"OK","ERROR")))</f>
        <v>NOT USED</v>
      </c>
      <c r="O53" s="24" t="str">
        <f aca="false">IF(AND(N53="OK",COUNTIF($N$6:N53,"ERROR")=0),SUM($J$6:J53)/Settings!$B$7,"")</f>
        <v/>
      </c>
      <c r="P53" s="24" t="str">
        <f aca="false">IF(AND(N53="OK",COUNTIF($N$6:N53,"ERROR")=0),SUM($L$6:L53)/Settings!$B$7,"")</f>
        <v/>
      </c>
      <c r="Q53" s="25" t="str">
        <f aca="false">IF(Settings!$B$26&lt;&gt;"OK","CHECK SETTINGS",IF(A53&gt;Settings!$B$8,IF(COUNTA(B53:I53,M53)&gt;0,"UNUSED INPUTS AFTER OBSERVED WINDOW",""),IF(N53&lt;&gt;"OK","CHECK ROW",IF(H53&gt;G53,"REVIEW RECOVERY ABOVE PERIOD COST; ","")&amp;IF(F53&gt;E53,"REVIEW REFUNDS ABOVE PERIOD SALES; ",""))))</f>
        <v/>
      </c>
    </row>
    <row r="54" customFormat="false" ht="48" hidden="false" customHeight="true" outlineLevel="0" collapsed="false">
      <c r="A54" s="21" t="n">
        <v>49</v>
      </c>
      <c r="B54" s="22"/>
      <c r="C54" s="22"/>
      <c r="D54" s="22"/>
      <c r="E54" s="23"/>
      <c r="F54" s="23"/>
      <c r="G54" s="23"/>
      <c r="H54" s="23"/>
      <c r="I54" s="23"/>
      <c r="J54" s="8" t="str">
        <f aca="false">IF(N54="OK",E54-F54,"")</f>
        <v/>
      </c>
      <c r="K54" s="8" t="str">
        <f aca="false">IF(N54="OK",J54-G54+H54,"")</f>
        <v/>
      </c>
      <c r="L54" s="8" t="str">
        <f aca="false">IF(N54="OK",K54-I54,"")</f>
        <v/>
      </c>
      <c r="M54" s="14"/>
      <c r="N54" s="16" t="str">
        <f aca="false">IF(Settings!$B$26&lt;&gt;"OK","ERROR",IF(A54&gt;Settings!$B$8,"NOT USED",IF(IFERROR(AND(COUNT(B54,D54:I54)=7,B54&gt;=0,B54&lt;=Settings!$B$7,B54=INT(B54),D54&gt;=B54,D54&lt;=1000000000000,D54=INT(D54),OR(AND(B54=0,D54=0),B54&gt;0),MIN(E54:I54)&gt;=0,MAX(E54:I54)&lt;=1000000000000,OR(D54&gt;0,E54=0),ISTEXT(M54),LEN(TRIM(M54))&gt;0,IF(Settings!$B$10="Subscription",AND(ISNUMBER(C54),C54&gt;=0,C54&lt;=Settings!$B$7,C54=INT(C54),IF(A54=1,TRUE(),C54&lt;=C53)),C54="")),FALSE()),"OK","ERROR")))</f>
        <v>NOT USED</v>
      </c>
      <c r="O54" s="24" t="str">
        <f aca="false">IF(AND(N54="OK",COUNTIF($N$6:N54,"ERROR")=0),SUM($J$6:J54)/Settings!$B$7,"")</f>
        <v/>
      </c>
      <c r="P54" s="24" t="str">
        <f aca="false">IF(AND(N54="OK",COUNTIF($N$6:N54,"ERROR")=0),SUM($L$6:L54)/Settings!$B$7,"")</f>
        <v/>
      </c>
      <c r="Q54" s="25" t="str">
        <f aca="false">IF(Settings!$B$26&lt;&gt;"OK","CHECK SETTINGS",IF(A54&gt;Settings!$B$8,IF(COUNTA(B54:I54,M54)&gt;0,"UNUSED INPUTS AFTER OBSERVED WINDOW",""),IF(N54&lt;&gt;"OK","CHECK ROW",IF(H54&gt;G54,"REVIEW RECOVERY ABOVE PERIOD COST; ","")&amp;IF(F54&gt;E54,"REVIEW REFUNDS ABOVE PERIOD SALES; ",""))))</f>
        <v/>
      </c>
    </row>
    <row r="55" customFormat="false" ht="48" hidden="false" customHeight="true" outlineLevel="0" collapsed="false">
      <c r="A55" s="21" t="n">
        <v>50</v>
      </c>
      <c r="B55" s="22"/>
      <c r="C55" s="22"/>
      <c r="D55" s="22"/>
      <c r="E55" s="23"/>
      <c r="F55" s="23"/>
      <c r="G55" s="23"/>
      <c r="H55" s="23"/>
      <c r="I55" s="23"/>
      <c r="J55" s="8" t="str">
        <f aca="false">IF(N55="OK",E55-F55,"")</f>
        <v/>
      </c>
      <c r="K55" s="8" t="str">
        <f aca="false">IF(N55="OK",J55-G55+H55,"")</f>
        <v/>
      </c>
      <c r="L55" s="8" t="str">
        <f aca="false">IF(N55="OK",K55-I55,"")</f>
        <v/>
      </c>
      <c r="M55" s="14"/>
      <c r="N55" s="16" t="str">
        <f aca="false">IF(Settings!$B$26&lt;&gt;"OK","ERROR",IF(A55&gt;Settings!$B$8,"NOT USED",IF(IFERROR(AND(COUNT(B55,D55:I55)=7,B55&gt;=0,B55&lt;=Settings!$B$7,B55=INT(B55),D55&gt;=B55,D55&lt;=1000000000000,D55=INT(D55),OR(AND(B55=0,D55=0),B55&gt;0),MIN(E55:I55)&gt;=0,MAX(E55:I55)&lt;=1000000000000,OR(D55&gt;0,E55=0),ISTEXT(M55),LEN(TRIM(M55))&gt;0,IF(Settings!$B$10="Subscription",AND(ISNUMBER(C55),C55&gt;=0,C55&lt;=Settings!$B$7,C55=INT(C55),IF(A55=1,TRUE(),C55&lt;=C54)),C55="")),FALSE()),"OK","ERROR")))</f>
        <v>NOT USED</v>
      </c>
      <c r="O55" s="24" t="str">
        <f aca="false">IF(AND(N55="OK",COUNTIF($N$6:N55,"ERROR")=0),SUM($J$6:J55)/Settings!$B$7,"")</f>
        <v/>
      </c>
      <c r="P55" s="24" t="str">
        <f aca="false">IF(AND(N55="OK",COUNTIF($N$6:N55,"ERROR")=0),SUM($L$6:L55)/Settings!$B$7,"")</f>
        <v/>
      </c>
      <c r="Q55" s="25" t="str">
        <f aca="false">IF(Settings!$B$26&lt;&gt;"OK","CHECK SETTINGS",IF(A55&gt;Settings!$B$8,IF(COUNTA(B55:I55,M55)&gt;0,"UNUSED INPUTS AFTER OBSERVED WINDOW",""),IF(N55&lt;&gt;"OK","CHECK ROW",IF(H55&gt;G55,"REVIEW RECOVERY ABOVE PERIOD COST; ","")&amp;IF(F55&gt;E55,"REVIEW REFUNDS ABOVE PERIOD SALES; ",""))))</f>
        <v/>
      </c>
    </row>
    <row r="56" customFormat="false" ht="48" hidden="false" customHeight="true" outlineLevel="0" collapsed="false">
      <c r="A56" s="21" t="n">
        <v>51</v>
      </c>
      <c r="B56" s="22"/>
      <c r="C56" s="22"/>
      <c r="D56" s="22"/>
      <c r="E56" s="23"/>
      <c r="F56" s="23"/>
      <c r="G56" s="23"/>
      <c r="H56" s="23"/>
      <c r="I56" s="23"/>
      <c r="J56" s="8" t="str">
        <f aca="false">IF(N56="OK",E56-F56,"")</f>
        <v/>
      </c>
      <c r="K56" s="8" t="str">
        <f aca="false">IF(N56="OK",J56-G56+H56,"")</f>
        <v/>
      </c>
      <c r="L56" s="8" t="str">
        <f aca="false">IF(N56="OK",K56-I56,"")</f>
        <v/>
      </c>
      <c r="M56" s="14"/>
      <c r="N56" s="16" t="str">
        <f aca="false">IF(Settings!$B$26&lt;&gt;"OK","ERROR",IF(A56&gt;Settings!$B$8,"NOT USED",IF(IFERROR(AND(COUNT(B56,D56:I56)=7,B56&gt;=0,B56&lt;=Settings!$B$7,B56=INT(B56),D56&gt;=B56,D56&lt;=1000000000000,D56=INT(D56),OR(AND(B56=0,D56=0),B56&gt;0),MIN(E56:I56)&gt;=0,MAX(E56:I56)&lt;=1000000000000,OR(D56&gt;0,E56=0),ISTEXT(M56),LEN(TRIM(M56))&gt;0,IF(Settings!$B$10="Subscription",AND(ISNUMBER(C56),C56&gt;=0,C56&lt;=Settings!$B$7,C56=INT(C56),IF(A56=1,TRUE(),C56&lt;=C55)),C56="")),FALSE()),"OK","ERROR")))</f>
        <v>NOT USED</v>
      </c>
      <c r="O56" s="24" t="str">
        <f aca="false">IF(AND(N56="OK",COUNTIF($N$6:N56,"ERROR")=0),SUM($J$6:J56)/Settings!$B$7,"")</f>
        <v/>
      </c>
      <c r="P56" s="24" t="str">
        <f aca="false">IF(AND(N56="OK",COUNTIF($N$6:N56,"ERROR")=0),SUM($L$6:L56)/Settings!$B$7,"")</f>
        <v/>
      </c>
      <c r="Q56" s="25" t="str">
        <f aca="false">IF(Settings!$B$26&lt;&gt;"OK","CHECK SETTINGS",IF(A56&gt;Settings!$B$8,IF(COUNTA(B56:I56,M56)&gt;0,"UNUSED INPUTS AFTER OBSERVED WINDOW",""),IF(N56&lt;&gt;"OK","CHECK ROW",IF(H56&gt;G56,"REVIEW RECOVERY ABOVE PERIOD COST; ","")&amp;IF(F56&gt;E56,"REVIEW REFUNDS ABOVE PERIOD SALES; ",""))))</f>
        <v/>
      </c>
    </row>
    <row r="57" customFormat="false" ht="48" hidden="false" customHeight="true" outlineLevel="0" collapsed="false">
      <c r="A57" s="21" t="n">
        <v>52</v>
      </c>
      <c r="B57" s="22"/>
      <c r="C57" s="22"/>
      <c r="D57" s="22"/>
      <c r="E57" s="23"/>
      <c r="F57" s="23"/>
      <c r="G57" s="23"/>
      <c r="H57" s="23"/>
      <c r="I57" s="23"/>
      <c r="J57" s="8" t="str">
        <f aca="false">IF(N57="OK",E57-F57,"")</f>
        <v/>
      </c>
      <c r="K57" s="8" t="str">
        <f aca="false">IF(N57="OK",J57-G57+H57,"")</f>
        <v/>
      </c>
      <c r="L57" s="8" t="str">
        <f aca="false">IF(N57="OK",K57-I57,"")</f>
        <v/>
      </c>
      <c r="M57" s="14"/>
      <c r="N57" s="16" t="str">
        <f aca="false">IF(Settings!$B$26&lt;&gt;"OK","ERROR",IF(A57&gt;Settings!$B$8,"NOT USED",IF(IFERROR(AND(COUNT(B57,D57:I57)=7,B57&gt;=0,B57&lt;=Settings!$B$7,B57=INT(B57),D57&gt;=B57,D57&lt;=1000000000000,D57=INT(D57),OR(AND(B57=0,D57=0),B57&gt;0),MIN(E57:I57)&gt;=0,MAX(E57:I57)&lt;=1000000000000,OR(D57&gt;0,E57=0),ISTEXT(M57),LEN(TRIM(M57))&gt;0,IF(Settings!$B$10="Subscription",AND(ISNUMBER(C57),C57&gt;=0,C57&lt;=Settings!$B$7,C57=INT(C57),IF(A57=1,TRUE(),C57&lt;=C56)),C57="")),FALSE()),"OK","ERROR")))</f>
        <v>NOT USED</v>
      </c>
      <c r="O57" s="24" t="str">
        <f aca="false">IF(AND(N57="OK",COUNTIF($N$6:N57,"ERROR")=0),SUM($J$6:J57)/Settings!$B$7,"")</f>
        <v/>
      </c>
      <c r="P57" s="24" t="str">
        <f aca="false">IF(AND(N57="OK",COUNTIF($N$6:N57,"ERROR")=0),SUM($L$6:L57)/Settings!$B$7,"")</f>
        <v/>
      </c>
      <c r="Q57" s="25" t="str">
        <f aca="false">IF(Settings!$B$26&lt;&gt;"OK","CHECK SETTINGS",IF(A57&gt;Settings!$B$8,IF(COUNTA(B57:I57,M57)&gt;0,"UNUSED INPUTS AFTER OBSERVED WINDOW",""),IF(N57&lt;&gt;"OK","CHECK ROW",IF(H57&gt;G57,"REVIEW RECOVERY ABOVE PERIOD COST; ","")&amp;IF(F57&gt;E57,"REVIEW REFUNDS ABOVE PERIOD SALES; ",""))))</f>
        <v/>
      </c>
    </row>
    <row r="58" customFormat="false" ht="48" hidden="false" customHeight="true" outlineLevel="0" collapsed="false">
      <c r="A58" s="21" t="n">
        <v>53</v>
      </c>
      <c r="B58" s="22"/>
      <c r="C58" s="22"/>
      <c r="D58" s="22"/>
      <c r="E58" s="23"/>
      <c r="F58" s="23"/>
      <c r="G58" s="23"/>
      <c r="H58" s="23"/>
      <c r="I58" s="23"/>
      <c r="J58" s="8" t="str">
        <f aca="false">IF(N58="OK",E58-F58,"")</f>
        <v/>
      </c>
      <c r="K58" s="8" t="str">
        <f aca="false">IF(N58="OK",J58-G58+H58,"")</f>
        <v/>
      </c>
      <c r="L58" s="8" t="str">
        <f aca="false">IF(N58="OK",K58-I58,"")</f>
        <v/>
      </c>
      <c r="M58" s="14"/>
      <c r="N58" s="16" t="str">
        <f aca="false">IF(Settings!$B$26&lt;&gt;"OK","ERROR",IF(A58&gt;Settings!$B$8,"NOT USED",IF(IFERROR(AND(COUNT(B58,D58:I58)=7,B58&gt;=0,B58&lt;=Settings!$B$7,B58=INT(B58),D58&gt;=B58,D58&lt;=1000000000000,D58=INT(D58),OR(AND(B58=0,D58=0),B58&gt;0),MIN(E58:I58)&gt;=0,MAX(E58:I58)&lt;=1000000000000,OR(D58&gt;0,E58=0),ISTEXT(M58),LEN(TRIM(M58))&gt;0,IF(Settings!$B$10="Subscription",AND(ISNUMBER(C58),C58&gt;=0,C58&lt;=Settings!$B$7,C58=INT(C58),IF(A58=1,TRUE(),C58&lt;=C57)),C58="")),FALSE()),"OK","ERROR")))</f>
        <v>NOT USED</v>
      </c>
      <c r="O58" s="24" t="str">
        <f aca="false">IF(AND(N58="OK",COUNTIF($N$6:N58,"ERROR")=0),SUM($J$6:J58)/Settings!$B$7,"")</f>
        <v/>
      </c>
      <c r="P58" s="24" t="str">
        <f aca="false">IF(AND(N58="OK",COUNTIF($N$6:N58,"ERROR")=0),SUM($L$6:L58)/Settings!$B$7,"")</f>
        <v/>
      </c>
      <c r="Q58" s="25" t="str">
        <f aca="false">IF(Settings!$B$26&lt;&gt;"OK","CHECK SETTINGS",IF(A58&gt;Settings!$B$8,IF(COUNTA(B58:I58,M58)&gt;0,"UNUSED INPUTS AFTER OBSERVED WINDOW",""),IF(N58&lt;&gt;"OK","CHECK ROW",IF(H58&gt;G58,"REVIEW RECOVERY ABOVE PERIOD COST; ","")&amp;IF(F58&gt;E58,"REVIEW REFUNDS ABOVE PERIOD SALES; ",""))))</f>
        <v/>
      </c>
    </row>
    <row r="59" customFormat="false" ht="48" hidden="false" customHeight="true" outlineLevel="0" collapsed="false">
      <c r="A59" s="21" t="n">
        <v>54</v>
      </c>
      <c r="B59" s="22"/>
      <c r="C59" s="22"/>
      <c r="D59" s="22"/>
      <c r="E59" s="23"/>
      <c r="F59" s="23"/>
      <c r="G59" s="23"/>
      <c r="H59" s="23"/>
      <c r="I59" s="23"/>
      <c r="J59" s="8" t="str">
        <f aca="false">IF(N59="OK",E59-F59,"")</f>
        <v/>
      </c>
      <c r="K59" s="8" t="str">
        <f aca="false">IF(N59="OK",J59-G59+H59,"")</f>
        <v/>
      </c>
      <c r="L59" s="8" t="str">
        <f aca="false">IF(N59="OK",K59-I59,"")</f>
        <v/>
      </c>
      <c r="M59" s="14"/>
      <c r="N59" s="16" t="str">
        <f aca="false">IF(Settings!$B$26&lt;&gt;"OK","ERROR",IF(A59&gt;Settings!$B$8,"NOT USED",IF(IFERROR(AND(COUNT(B59,D59:I59)=7,B59&gt;=0,B59&lt;=Settings!$B$7,B59=INT(B59),D59&gt;=B59,D59&lt;=1000000000000,D59=INT(D59),OR(AND(B59=0,D59=0),B59&gt;0),MIN(E59:I59)&gt;=0,MAX(E59:I59)&lt;=1000000000000,OR(D59&gt;0,E59=0),ISTEXT(M59),LEN(TRIM(M59))&gt;0,IF(Settings!$B$10="Subscription",AND(ISNUMBER(C59),C59&gt;=0,C59&lt;=Settings!$B$7,C59=INT(C59),IF(A59=1,TRUE(),C59&lt;=C58)),C59="")),FALSE()),"OK","ERROR")))</f>
        <v>NOT USED</v>
      </c>
      <c r="O59" s="24" t="str">
        <f aca="false">IF(AND(N59="OK",COUNTIF($N$6:N59,"ERROR")=0),SUM($J$6:J59)/Settings!$B$7,"")</f>
        <v/>
      </c>
      <c r="P59" s="24" t="str">
        <f aca="false">IF(AND(N59="OK",COUNTIF($N$6:N59,"ERROR")=0),SUM($L$6:L59)/Settings!$B$7,"")</f>
        <v/>
      </c>
      <c r="Q59" s="25" t="str">
        <f aca="false">IF(Settings!$B$26&lt;&gt;"OK","CHECK SETTINGS",IF(A59&gt;Settings!$B$8,IF(COUNTA(B59:I59,M59)&gt;0,"UNUSED INPUTS AFTER OBSERVED WINDOW",""),IF(N59&lt;&gt;"OK","CHECK ROW",IF(H59&gt;G59,"REVIEW RECOVERY ABOVE PERIOD COST; ","")&amp;IF(F59&gt;E59,"REVIEW REFUNDS ABOVE PERIOD SALES; ",""))))</f>
        <v/>
      </c>
    </row>
    <row r="60" customFormat="false" ht="48" hidden="false" customHeight="true" outlineLevel="0" collapsed="false">
      <c r="A60" s="21" t="n">
        <v>55</v>
      </c>
      <c r="B60" s="22"/>
      <c r="C60" s="22"/>
      <c r="D60" s="22"/>
      <c r="E60" s="23"/>
      <c r="F60" s="23"/>
      <c r="G60" s="23"/>
      <c r="H60" s="23"/>
      <c r="I60" s="23"/>
      <c r="J60" s="8" t="str">
        <f aca="false">IF(N60="OK",E60-F60,"")</f>
        <v/>
      </c>
      <c r="K60" s="8" t="str">
        <f aca="false">IF(N60="OK",J60-G60+H60,"")</f>
        <v/>
      </c>
      <c r="L60" s="8" t="str">
        <f aca="false">IF(N60="OK",K60-I60,"")</f>
        <v/>
      </c>
      <c r="M60" s="14"/>
      <c r="N60" s="16" t="str">
        <f aca="false">IF(Settings!$B$26&lt;&gt;"OK","ERROR",IF(A60&gt;Settings!$B$8,"NOT USED",IF(IFERROR(AND(COUNT(B60,D60:I60)=7,B60&gt;=0,B60&lt;=Settings!$B$7,B60=INT(B60),D60&gt;=B60,D60&lt;=1000000000000,D60=INT(D60),OR(AND(B60=0,D60=0),B60&gt;0),MIN(E60:I60)&gt;=0,MAX(E60:I60)&lt;=1000000000000,OR(D60&gt;0,E60=0),ISTEXT(M60),LEN(TRIM(M60))&gt;0,IF(Settings!$B$10="Subscription",AND(ISNUMBER(C60),C60&gt;=0,C60&lt;=Settings!$B$7,C60=INT(C60),IF(A60=1,TRUE(),C60&lt;=C59)),C60="")),FALSE()),"OK","ERROR")))</f>
        <v>NOT USED</v>
      </c>
      <c r="O60" s="24" t="str">
        <f aca="false">IF(AND(N60="OK",COUNTIF($N$6:N60,"ERROR")=0),SUM($J$6:J60)/Settings!$B$7,"")</f>
        <v/>
      </c>
      <c r="P60" s="24" t="str">
        <f aca="false">IF(AND(N60="OK",COUNTIF($N$6:N60,"ERROR")=0),SUM($L$6:L60)/Settings!$B$7,"")</f>
        <v/>
      </c>
      <c r="Q60" s="25" t="str">
        <f aca="false">IF(Settings!$B$26&lt;&gt;"OK","CHECK SETTINGS",IF(A60&gt;Settings!$B$8,IF(COUNTA(B60:I60,M60)&gt;0,"UNUSED INPUTS AFTER OBSERVED WINDOW",""),IF(N60&lt;&gt;"OK","CHECK ROW",IF(H60&gt;G60,"REVIEW RECOVERY ABOVE PERIOD COST; ","")&amp;IF(F60&gt;E60,"REVIEW REFUNDS ABOVE PERIOD SALES; ",""))))</f>
        <v/>
      </c>
    </row>
    <row r="61" customFormat="false" ht="48" hidden="false" customHeight="true" outlineLevel="0" collapsed="false">
      <c r="A61" s="21" t="n">
        <v>56</v>
      </c>
      <c r="B61" s="22"/>
      <c r="C61" s="22"/>
      <c r="D61" s="22"/>
      <c r="E61" s="23"/>
      <c r="F61" s="23"/>
      <c r="G61" s="23"/>
      <c r="H61" s="23"/>
      <c r="I61" s="23"/>
      <c r="J61" s="8" t="str">
        <f aca="false">IF(N61="OK",E61-F61,"")</f>
        <v/>
      </c>
      <c r="K61" s="8" t="str">
        <f aca="false">IF(N61="OK",J61-G61+H61,"")</f>
        <v/>
      </c>
      <c r="L61" s="8" t="str">
        <f aca="false">IF(N61="OK",K61-I61,"")</f>
        <v/>
      </c>
      <c r="M61" s="14"/>
      <c r="N61" s="16" t="str">
        <f aca="false">IF(Settings!$B$26&lt;&gt;"OK","ERROR",IF(A61&gt;Settings!$B$8,"NOT USED",IF(IFERROR(AND(COUNT(B61,D61:I61)=7,B61&gt;=0,B61&lt;=Settings!$B$7,B61=INT(B61),D61&gt;=B61,D61&lt;=1000000000000,D61=INT(D61),OR(AND(B61=0,D61=0),B61&gt;0),MIN(E61:I61)&gt;=0,MAX(E61:I61)&lt;=1000000000000,OR(D61&gt;0,E61=0),ISTEXT(M61),LEN(TRIM(M61))&gt;0,IF(Settings!$B$10="Subscription",AND(ISNUMBER(C61),C61&gt;=0,C61&lt;=Settings!$B$7,C61=INT(C61),IF(A61=1,TRUE(),C61&lt;=C60)),C61="")),FALSE()),"OK","ERROR")))</f>
        <v>NOT USED</v>
      </c>
      <c r="O61" s="24" t="str">
        <f aca="false">IF(AND(N61="OK",COUNTIF($N$6:N61,"ERROR")=0),SUM($J$6:J61)/Settings!$B$7,"")</f>
        <v/>
      </c>
      <c r="P61" s="24" t="str">
        <f aca="false">IF(AND(N61="OK",COUNTIF($N$6:N61,"ERROR")=0),SUM($L$6:L61)/Settings!$B$7,"")</f>
        <v/>
      </c>
      <c r="Q61" s="25" t="str">
        <f aca="false">IF(Settings!$B$26&lt;&gt;"OK","CHECK SETTINGS",IF(A61&gt;Settings!$B$8,IF(COUNTA(B61:I61,M61)&gt;0,"UNUSED INPUTS AFTER OBSERVED WINDOW",""),IF(N61&lt;&gt;"OK","CHECK ROW",IF(H61&gt;G61,"REVIEW RECOVERY ABOVE PERIOD COST; ","")&amp;IF(F61&gt;E61,"REVIEW REFUNDS ABOVE PERIOD SALES; ",""))))</f>
        <v/>
      </c>
    </row>
    <row r="62" customFormat="false" ht="48" hidden="false" customHeight="true" outlineLevel="0" collapsed="false">
      <c r="A62" s="21" t="n">
        <v>57</v>
      </c>
      <c r="B62" s="22"/>
      <c r="C62" s="22"/>
      <c r="D62" s="22"/>
      <c r="E62" s="23"/>
      <c r="F62" s="23"/>
      <c r="G62" s="23"/>
      <c r="H62" s="23"/>
      <c r="I62" s="23"/>
      <c r="J62" s="8" t="str">
        <f aca="false">IF(N62="OK",E62-F62,"")</f>
        <v/>
      </c>
      <c r="K62" s="8" t="str">
        <f aca="false">IF(N62="OK",J62-G62+H62,"")</f>
        <v/>
      </c>
      <c r="L62" s="8" t="str">
        <f aca="false">IF(N62="OK",K62-I62,"")</f>
        <v/>
      </c>
      <c r="M62" s="14"/>
      <c r="N62" s="16" t="str">
        <f aca="false">IF(Settings!$B$26&lt;&gt;"OK","ERROR",IF(A62&gt;Settings!$B$8,"NOT USED",IF(IFERROR(AND(COUNT(B62,D62:I62)=7,B62&gt;=0,B62&lt;=Settings!$B$7,B62=INT(B62),D62&gt;=B62,D62&lt;=1000000000000,D62=INT(D62),OR(AND(B62=0,D62=0),B62&gt;0),MIN(E62:I62)&gt;=0,MAX(E62:I62)&lt;=1000000000000,OR(D62&gt;0,E62=0),ISTEXT(M62),LEN(TRIM(M62))&gt;0,IF(Settings!$B$10="Subscription",AND(ISNUMBER(C62),C62&gt;=0,C62&lt;=Settings!$B$7,C62=INT(C62),IF(A62=1,TRUE(),C62&lt;=C61)),C62="")),FALSE()),"OK","ERROR")))</f>
        <v>NOT USED</v>
      </c>
      <c r="O62" s="24" t="str">
        <f aca="false">IF(AND(N62="OK",COUNTIF($N$6:N62,"ERROR")=0),SUM($J$6:J62)/Settings!$B$7,"")</f>
        <v/>
      </c>
      <c r="P62" s="24" t="str">
        <f aca="false">IF(AND(N62="OK",COUNTIF($N$6:N62,"ERROR")=0),SUM($L$6:L62)/Settings!$B$7,"")</f>
        <v/>
      </c>
      <c r="Q62" s="25" t="str">
        <f aca="false">IF(Settings!$B$26&lt;&gt;"OK","CHECK SETTINGS",IF(A62&gt;Settings!$B$8,IF(COUNTA(B62:I62,M62)&gt;0,"UNUSED INPUTS AFTER OBSERVED WINDOW",""),IF(N62&lt;&gt;"OK","CHECK ROW",IF(H62&gt;G62,"REVIEW RECOVERY ABOVE PERIOD COST; ","")&amp;IF(F62&gt;E62,"REVIEW REFUNDS ABOVE PERIOD SALES; ",""))))</f>
        <v/>
      </c>
    </row>
    <row r="63" customFormat="false" ht="48" hidden="false" customHeight="true" outlineLevel="0" collapsed="false">
      <c r="A63" s="21" t="n">
        <v>58</v>
      </c>
      <c r="B63" s="22"/>
      <c r="C63" s="22"/>
      <c r="D63" s="22"/>
      <c r="E63" s="23"/>
      <c r="F63" s="23"/>
      <c r="G63" s="23"/>
      <c r="H63" s="23"/>
      <c r="I63" s="23"/>
      <c r="J63" s="8" t="str">
        <f aca="false">IF(N63="OK",E63-F63,"")</f>
        <v/>
      </c>
      <c r="K63" s="8" t="str">
        <f aca="false">IF(N63="OK",J63-G63+H63,"")</f>
        <v/>
      </c>
      <c r="L63" s="8" t="str">
        <f aca="false">IF(N63="OK",K63-I63,"")</f>
        <v/>
      </c>
      <c r="M63" s="14"/>
      <c r="N63" s="16" t="str">
        <f aca="false">IF(Settings!$B$26&lt;&gt;"OK","ERROR",IF(A63&gt;Settings!$B$8,"NOT USED",IF(IFERROR(AND(COUNT(B63,D63:I63)=7,B63&gt;=0,B63&lt;=Settings!$B$7,B63=INT(B63),D63&gt;=B63,D63&lt;=1000000000000,D63=INT(D63),OR(AND(B63=0,D63=0),B63&gt;0),MIN(E63:I63)&gt;=0,MAX(E63:I63)&lt;=1000000000000,OR(D63&gt;0,E63=0),ISTEXT(M63),LEN(TRIM(M63))&gt;0,IF(Settings!$B$10="Subscription",AND(ISNUMBER(C63),C63&gt;=0,C63&lt;=Settings!$B$7,C63=INT(C63),IF(A63=1,TRUE(),C63&lt;=C62)),C63="")),FALSE()),"OK","ERROR")))</f>
        <v>NOT USED</v>
      </c>
      <c r="O63" s="24" t="str">
        <f aca="false">IF(AND(N63="OK",COUNTIF($N$6:N63,"ERROR")=0),SUM($J$6:J63)/Settings!$B$7,"")</f>
        <v/>
      </c>
      <c r="P63" s="24" t="str">
        <f aca="false">IF(AND(N63="OK",COUNTIF($N$6:N63,"ERROR")=0),SUM($L$6:L63)/Settings!$B$7,"")</f>
        <v/>
      </c>
      <c r="Q63" s="25" t="str">
        <f aca="false">IF(Settings!$B$26&lt;&gt;"OK","CHECK SETTINGS",IF(A63&gt;Settings!$B$8,IF(COUNTA(B63:I63,M63)&gt;0,"UNUSED INPUTS AFTER OBSERVED WINDOW",""),IF(N63&lt;&gt;"OK","CHECK ROW",IF(H63&gt;G63,"REVIEW RECOVERY ABOVE PERIOD COST; ","")&amp;IF(F63&gt;E63,"REVIEW REFUNDS ABOVE PERIOD SALES; ",""))))</f>
        <v/>
      </c>
    </row>
    <row r="64" customFormat="false" ht="48" hidden="false" customHeight="true" outlineLevel="0" collapsed="false">
      <c r="A64" s="21" t="n">
        <v>59</v>
      </c>
      <c r="B64" s="22"/>
      <c r="C64" s="22"/>
      <c r="D64" s="22"/>
      <c r="E64" s="23"/>
      <c r="F64" s="23"/>
      <c r="G64" s="23"/>
      <c r="H64" s="23"/>
      <c r="I64" s="23"/>
      <c r="J64" s="8" t="str">
        <f aca="false">IF(N64="OK",E64-F64,"")</f>
        <v/>
      </c>
      <c r="K64" s="8" t="str">
        <f aca="false">IF(N64="OK",J64-G64+H64,"")</f>
        <v/>
      </c>
      <c r="L64" s="8" t="str">
        <f aca="false">IF(N64="OK",K64-I64,"")</f>
        <v/>
      </c>
      <c r="M64" s="14"/>
      <c r="N64" s="16" t="str">
        <f aca="false">IF(Settings!$B$26&lt;&gt;"OK","ERROR",IF(A64&gt;Settings!$B$8,"NOT USED",IF(IFERROR(AND(COUNT(B64,D64:I64)=7,B64&gt;=0,B64&lt;=Settings!$B$7,B64=INT(B64),D64&gt;=B64,D64&lt;=1000000000000,D64=INT(D64),OR(AND(B64=0,D64=0),B64&gt;0),MIN(E64:I64)&gt;=0,MAX(E64:I64)&lt;=1000000000000,OR(D64&gt;0,E64=0),ISTEXT(M64),LEN(TRIM(M64))&gt;0,IF(Settings!$B$10="Subscription",AND(ISNUMBER(C64),C64&gt;=0,C64&lt;=Settings!$B$7,C64=INT(C64),IF(A64=1,TRUE(),C64&lt;=C63)),C64="")),FALSE()),"OK","ERROR")))</f>
        <v>NOT USED</v>
      </c>
      <c r="O64" s="24" t="str">
        <f aca="false">IF(AND(N64="OK",COUNTIF($N$6:N64,"ERROR")=0),SUM($J$6:J64)/Settings!$B$7,"")</f>
        <v/>
      </c>
      <c r="P64" s="24" t="str">
        <f aca="false">IF(AND(N64="OK",COUNTIF($N$6:N64,"ERROR")=0),SUM($L$6:L64)/Settings!$B$7,"")</f>
        <v/>
      </c>
      <c r="Q64" s="25" t="str">
        <f aca="false">IF(Settings!$B$26&lt;&gt;"OK","CHECK SETTINGS",IF(A64&gt;Settings!$B$8,IF(COUNTA(B64:I64,M64)&gt;0,"UNUSED INPUTS AFTER OBSERVED WINDOW",""),IF(N64&lt;&gt;"OK","CHECK ROW",IF(H64&gt;G64,"REVIEW RECOVERY ABOVE PERIOD COST; ","")&amp;IF(F64&gt;E64,"REVIEW REFUNDS ABOVE PERIOD SALES; ",""))))</f>
        <v/>
      </c>
    </row>
    <row r="65" customFormat="false" ht="48" hidden="false" customHeight="true" outlineLevel="0" collapsed="false">
      <c r="A65" s="21" t="n">
        <v>60</v>
      </c>
      <c r="B65" s="22"/>
      <c r="C65" s="22"/>
      <c r="D65" s="22"/>
      <c r="E65" s="23"/>
      <c r="F65" s="23"/>
      <c r="G65" s="23"/>
      <c r="H65" s="23"/>
      <c r="I65" s="23"/>
      <c r="J65" s="8" t="str">
        <f aca="false">IF(N65="OK",E65-F65,"")</f>
        <v/>
      </c>
      <c r="K65" s="8" t="str">
        <f aca="false">IF(N65="OK",J65-G65+H65,"")</f>
        <v/>
      </c>
      <c r="L65" s="8" t="str">
        <f aca="false">IF(N65="OK",K65-I65,"")</f>
        <v/>
      </c>
      <c r="M65" s="14"/>
      <c r="N65" s="16" t="str">
        <f aca="false">IF(Settings!$B$26&lt;&gt;"OK","ERROR",IF(A65&gt;Settings!$B$8,"NOT USED",IF(IFERROR(AND(COUNT(B65,D65:I65)=7,B65&gt;=0,B65&lt;=Settings!$B$7,B65=INT(B65),D65&gt;=B65,D65&lt;=1000000000000,D65=INT(D65),OR(AND(B65=0,D65=0),B65&gt;0),MIN(E65:I65)&gt;=0,MAX(E65:I65)&lt;=1000000000000,OR(D65&gt;0,E65=0),ISTEXT(M65),LEN(TRIM(M65))&gt;0,IF(Settings!$B$10="Subscription",AND(ISNUMBER(C65),C65&gt;=0,C65&lt;=Settings!$B$7,C65=INT(C65),IF(A65=1,TRUE(),C65&lt;=C64)),C65="")),FALSE()),"OK","ERROR")))</f>
        <v>NOT USED</v>
      </c>
      <c r="O65" s="24" t="str">
        <f aca="false">IF(AND(N65="OK",COUNTIF($N$6:N65,"ERROR")=0),SUM($J$6:J65)/Settings!$B$7,"")</f>
        <v/>
      </c>
      <c r="P65" s="24" t="str">
        <f aca="false">IF(AND(N65="OK",COUNTIF($N$6:N65,"ERROR")=0),SUM($L$6:L65)/Settings!$B$7,"")</f>
        <v/>
      </c>
      <c r="Q65" s="25" t="str">
        <f aca="false">IF(Settings!$B$26&lt;&gt;"OK","CHECK SETTINGS",IF(A65&gt;Settings!$B$8,IF(COUNTA(B65:I65,M65)&gt;0,"UNUSED INPUTS AFTER OBSERVED WINDOW",""),IF(N65&lt;&gt;"OK","CHECK ROW",IF(H65&gt;G65,"REVIEW RECOVERY ABOVE PERIOD COST; ","")&amp;IF(F65&gt;E65,"REVIEW REFUNDS ABOVE PERIOD SALES; ",""))))</f>
        <v/>
      </c>
    </row>
    <row r="66" customFormat="false" ht="48" hidden="false" customHeight="true" outlineLevel="0" collapsed="false">
      <c r="A66" s="21" t="n">
        <v>61</v>
      </c>
      <c r="B66" s="22"/>
      <c r="C66" s="22"/>
      <c r="D66" s="22"/>
      <c r="E66" s="23"/>
      <c r="F66" s="23"/>
      <c r="G66" s="23"/>
      <c r="H66" s="23"/>
      <c r="I66" s="23"/>
      <c r="J66" s="8" t="str">
        <f aca="false">IF(N66="OK",E66-F66,"")</f>
        <v/>
      </c>
      <c r="K66" s="8" t="str">
        <f aca="false">IF(N66="OK",J66-G66+H66,"")</f>
        <v/>
      </c>
      <c r="L66" s="8" t="str">
        <f aca="false">IF(N66="OK",K66-I66,"")</f>
        <v/>
      </c>
      <c r="M66" s="14"/>
      <c r="N66" s="16" t="str">
        <f aca="false">IF(Settings!$B$26&lt;&gt;"OK","ERROR",IF(A66&gt;Settings!$B$8,"NOT USED",IF(IFERROR(AND(COUNT(B66,D66:I66)=7,B66&gt;=0,B66&lt;=Settings!$B$7,B66=INT(B66),D66&gt;=B66,D66&lt;=1000000000000,D66=INT(D66),OR(AND(B66=0,D66=0),B66&gt;0),MIN(E66:I66)&gt;=0,MAX(E66:I66)&lt;=1000000000000,OR(D66&gt;0,E66=0),ISTEXT(M66),LEN(TRIM(M66))&gt;0,IF(Settings!$B$10="Subscription",AND(ISNUMBER(C66),C66&gt;=0,C66&lt;=Settings!$B$7,C66=INT(C66),IF(A66=1,TRUE(),C66&lt;=C65)),C66="")),FALSE()),"OK","ERROR")))</f>
        <v>NOT USED</v>
      </c>
      <c r="O66" s="24" t="str">
        <f aca="false">IF(AND(N66="OK",COUNTIF($N$6:N66,"ERROR")=0),SUM($J$6:J66)/Settings!$B$7,"")</f>
        <v/>
      </c>
      <c r="P66" s="24" t="str">
        <f aca="false">IF(AND(N66="OK",COUNTIF($N$6:N66,"ERROR")=0),SUM($L$6:L66)/Settings!$B$7,"")</f>
        <v/>
      </c>
      <c r="Q66" s="25" t="str">
        <f aca="false">IF(Settings!$B$26&lt;&gt;"OK","CHECK SETTINGS",IF(A66&gt;Settings!$B$8,IF(COUNTA(B66:I66,M66)&gt;0,"UNUSED INPUTS AFTER OBSERVED WINDOW",""),IF(N66&lt;&gt;"OK","CHECK ROW",IF(H66&gt;G66,"REVIEW RECOVERY ABOVE PERIOD COST; ","")&amp;IF(F66&gt;E66,"REVIEW REFUNDS ABOVE PERIOD SALES; ",""))))</f>
        <v/>
      </c>
    </row>
    <row r="67" customFormat="false" ht="48" hidden="false" customHeight="true" outlineLevel="0" collapsed="false">
      <c r="A67" s="21" t="n">
        <v>62</v>
      </c>
      <c r="B67" s="22"/>
      <c r="C67" s="22"/>
      <c r="D67" s="22"/>
      <c r="E67" s="23"/>
      <c r="F67" s="23"/>
      <c r="G67" s="23"/>
      <c r="H67" s="23"/>
      <c r="I67" s="23"/>
      <c r="J67" s="8" t="str">
        <f aca="false">IF(N67="OK",E67-F67,"")</f>
        <v/>
      </c>
      <c r="K67" s="8" t="str">
        <f aca="false">IF(N67="OK",J67-G67+H67,"")</f>
        <v/>
      </c>
      <c r="L67" s="8" t="str">
        <f aca="false">IF(N67="OK",K67-I67,"")</f>
        <v/>
      </c>
      <c r="M67" s="14"/>
      <c r="N67" s="16" t="str">
        <f aca="false">IF(Settings!$B$26&lt;&gt;"OK","ERROR",IF(A67&gt;Settings!$B$8,"NOT USED",IF(IFERROR(AND(COUNT(B67,D67:I67)=7,B67&gt;=0,B67&lt;=Settings!$B$7,B67=INT(B67),D67&gt;=B67,D67&lt;=1000000000000,D67=INT(D67),OR(AND(B67=0,D67=0),B67&gt;0),MIN(E67:I67)&gt;=0,MAX(E67:I67)&lt;=1000000000000,OR(D67&gt;0,E67=0),ISTEXT(M67),LEN(TRIM(M67))&gt;0,IF(Settings!$B$10="Subscription",AND(ISNUMBER(C67),C67&gt;=0,C67&lt;=Settings!$B$7,C67=INT(C67),IF(A67=1,TRUE(),C67&lt;=C66)),C67="")),FALSE()),"OK","ERROR")))</f>
        <v>NOT USED</v>
      </c>
      <c r="O67" s="24" t="str">
        <f aca="false">IF(AND(N67="OK",COUNTIF($N$6:N67,"ERROR")=0),SUM($J$6:J67)/Settings!$B$7,"")</f>
        <v/>
      </c>
      <c r="P67" s="24" t="str">
        <f aca="false">IF(AND(N67="OK",COUNTIF($N$6:N67,"ERROR")=0),SUM($L$6:L67)/Settings!$B$7,"")</f>
        <v/>
      </c>
      <c r="Q67" s="25" t="str">
        <f aca="false">IF(Settings!$B$26&lt;&gt;"OK","CHECK SETTINGS",IF(A67&gt;Settings!$B$8,IF(COUNTA(B67:I67,M67)&gt;0,"UNUSED INPUTS AFTER OBSERVED WINDOW",""),IF(N67&lt;&gt;"OK","CHECK ROW",IF(H67&gt;G67,"REVIEW RECOVERY ABOVE PERIOD COST; ","")&amp;IF(F67&gt;E67,"REVIEW REFUNDS ABOVE PERIOD SALES; ",""))))</f>
        <v/>
      </c>
    </row>
    <row r="68" customFormat="false" ht="48" hidden="false" customHeight="true" outlineLevel="0" collapsed="false">
      <c r="A68" s="21" t="n">
        <v>63</v>
      </c>
      <c r="B68" s="22"/>
      <c r="C68" s="22"/>
      <c r="D68" s="22"/>
      <c r="E68" s="23"/>
      <c r="F68" s="23"/>
      <c r="G68" s="23"/>
      <c r="H68" s="23"/>
      <c r="I68" s="23"/>
      <c r="J68" s="8" t="str">
        <f aca="false">IF(N68="OK",E68-F68,"")</f>
        <v/>
      </c>
      <c r="K68" s="8" t="str">
        <f aca="false">IF(N68="OK",J68-G68+H68,"")</f>
        <v/>
      </c>
      <c r="L68" s="8" t="str">
        <f aca="false">IF(N68="OK",K68-I68,"")</f>
        <v/>
      </c>
      <c r="M68" s="14"/>
      <c r="N68" s="16" t="str">
        <f aca="false">IF(Settings!$B$26&lt;&gt;"OK","ERROR",IF(A68&gt;Settings!$B$8,"NOT USED",IF(IFERROR(AND(COUNT(B68,D68:I68)=7,B68&gt;=0,B68&lt;=Settings!$B$7,B68=INT(B68),D68&gt;=B68,D68&lt;=1000000000000,D68=INT(D68),OR(AND(B68=0,D68=0),B68&gt;0),MIN(E68:I68)&gt;=0,MAX(E68:I68)&lt;=1000000000000,OR(D68&gt;0,E68=0),ISTEXT(M68),LEN(TRIM(M68))&gt;0,IF(Settings!$B$10="Subscription",AND(ISNUMBER(C68),C68&gt;=0,C68&lt;=Settings!$B$7,C68=INT(C68),IF(A68=1,TRUE(),C68&lt;=C67)),C68="")),FALSE()),"OK","ERROR")))</f>
        <v>NOT USED</v>
      </c>
      <c r="O68" s="24" t="str">
        <f aca="false">IF(AND(N68="OK",COUNTIF($N$6:N68,"ERROR")=0),SUM($J$6:J68)/Settings!$B$7,"")</f>
        <v/>
      </c>
      <c r="P68" s="24" t="str">
        <f aca="false">IF(AND(N68="OK",COUNTIF($N$6:N68,"ERROR")=0),SUM($L$6:L68)/Settings!$B$7,"")</f>
        <v/>
      </c>
      <c r="Q68" s="25" t="str">
        <f aca="false">IF(Settings!$B$26&lt;&gt;"OK","CHECK SETTINGS",IF(A68&gt;Settings!$B$8,IF(COUNTA(B68:I68,M68)&gt;0,"UNUSED INPUTS AFTER OBSERVED WINDOW",""),IF(N68&lt;&gt;"OK","CHECK ROW",IF(H68&gt;G68,"REVIEW RECOVERY ABOVE PERIOD COST; ","")&amp;IF(F68&gt;E68,"REVIEW REFUNDS ABOVE PERIOD SALES; ",""))))</f>
        <v/>
      </c>
    </row>
    <row r="69" customFormat="false" ht="48" hidden="false" customHeight="true" outlineLevel="0" collapsed="false">
      <c r="A69" s="21" t="n">
        <v>64</v>
      </c>
      <c r="B69" s="22"/>
      <c r="C69" s="22"/>
      <c r="D69" s="22"/>
      <c r="E69" s="23"/>
      <c r="F69" s="23"/>
      <c r="G69" s="23"/>
      <c r="H69" s="23"/>
      <c r="I69" s="23"/>
      <c r="J69" s="8" t="str">
        <f aca="false">IF(N69="OK",E69-F69,"")</f>
        <v/>
      </c>
      <c r="K69" s="8" t="str">
        <f aca="false">IF(N69="OK",J69-G69+H69,"")</f>
        <v/>
      </c>
      <c r="L69" s="8" t="str">
        <f aca="false">IF(N69="OK",K69-I69,"")</f>
        <v/>
      </c>
      <c r="M69" s="14"/>
      <c r="N69" s="16" t="str">
        <f aca="false">IF(Settings!$B$26&lt;&gt;"OK","ERROR",IF(A69&gt;Settings!$B$8,"NOT USED",IF(IFERROR(AND(COUNT(B69,D69:I69)=7,B69&gt;=0,B69&lt;=Settings!$B$7,B69=INT(B69),D69&gt;=B69,D69&lt;=1000000000000,D69=INT(D69),OR(AND(B69=0,D69=0),B69&gt;0),MIN(E69:I69)&gt;=0,MAX(E69:I69)&lt;=1000000000000,OR(D69&gt;0,E69=0),ISTEXT(M69),LEN(TRIM(M69))&gt;0,IF(Settings!$B$10="Subscription",AND(ISNUMBER(C69),C69&gt;=0,C69&lt;=Settings!$B$7,C69=INT(C69),IF(A69=1,TRUE(),C69&lt;=C68)),C69="")),FALSE()),"OK","ERROR")))</f>
        <v>NOT USED</v>
      </c>
      <c r="O69" s="24" t="str">
        <f aca="false">IF(AND(N69="OK",COUNTIF($N$6:N69,"ERROR")=0),SUM($J$6:J69)/Settings!$B$7,"")</f>
        <v/>
      </c>
      <c r="P69" s="24" t="str">
        <f aca="false">IF(AND(N69="OK",COUNTIF($N$6:N69,"ERROR")=0),SUM($L$6:L69)/Settings!$B$7,"")</f>
        <v/>
      </c>
      <c r="Q69" s="25" t="str">
        <f aca="false">IF(Settings!$B$26&lt;&gt;"OK","CHECK SETTINGS",IF(A69&gt;Settings!$B$8,IF(COUNTA(B69:I69,M69)&gt;0,"UNUSED INPUTS AFTER OBSERVED WINDOW",""),IF(N69&lt;&gt;"OK","CHECK ROW",IF(H69&gt;G69,"REVIEW RECOVERY ABOVE PERIOD COST; ","")&amp;IF(F69&gt;E69,"REVIEW REFUNDS ABOVE PERIOD SALES; ",""))))</f>
        <v/>
      </c>
    </row>
    <row r="70" customFormat="false" ht="48" hidden="false" customHeight="true" outlineLevel="0" collapsed="false">
      <c r="A70" s="21" t="n">
        <v>65</v>
      </c>
      <c r="B70" s="22"/>
      <c r="C70" s="22"/>
      <c r="D70" s="22"/>
      <c r="E70" s="23"/>
      <c r="F70" s="23"/>
      <c r="G70" s="23"/>
      <c r="H70" s="23"/>
      <c r="I70" s="23"/>
      <c r="J70" s="8" t="str">
        <f aca="false">IF(N70="OK",E70-F70,"")</f>
        <v/>
      </c>
      <c r="K70" s="8" t="str">
        <f aca="false">IF(N70="OK",J70-G70+H70,"")</f>
        <v/>
      </c>
      <c r="L70" s="8" t="str">
        <f aca="false">IF(N70="OK",K70-I70,"")</f>
        <v/>
      </c>
      <c r="M70" s="14"/>
      <c r="N70" s="16" t="str">
        <f aca="false">IF(Settings!$B$26&lt;&gt;"OK","ERROR",IF(A70&gt;Settings!$B$8,"NOT USED",IF(IFERROR(AND(COUNT(B70,D70:I70)=7,B70&gt;=0,B70&lt;=Settings!$B$7,B70=INT(B70),D70&gt;=B70,D70&lt;=1000000000000,D70=INT(D70),OR(AND(B70=0,D70=0),B70&gt;0),MIN(E70:I70)&gt;=0,MAX(E70:I70)&lt;=1000000000000,OR(D70&gt;0,E70=0),ISTEXT(M70),LEN(TRIM(M70))&gt;0,IF(Settings!$B$10="Subscription",AND(ISNUMBER(C70),C70&gt;=0,C70&lt;=Settings!$B$7,C70=INT(C70),IF(A70=1,TRUE(),C70&lt;=C69)),C70="")),FALSE()),"OK","ERROR")))</f>
        <v>NOT USED</v>
      </c>
      <c r="O70" s="24" t="str">
        <f aca="false">IF(AND(N70="OK",COUNTIF($N$6:N70,"ERROR")=0),SUM($J$6:J70)/Settings!$B$7,"")</f>
        <v/>
      </c>
      <c r="P70" s="24" t="str">
        <f aca="false">IF(AND(N70="OK",COUNTIF($N$6:N70,"ERROR")=0),SUM($L$6:L70)/Settings!$B$7,"")</f>
        <v/>
      </c>
      <c r="Q70" s="25" t="str">
        <f aca="false">IF(Settings!$B$26&lt;&gt;"OK","CHECK SETTINGS",IF(A70&gt;Settings!$B$8,IF(COUNTA(B70:I70,M70)&gt;0,"UNUSED INPUTS AFTER OBSERVED WINDOW",""),IF(N70&lt;&gt;"OK","CHECK ROW",IF(H70&gt;G70,"REVIEW RECOVERY ABOVE PERIOD COST; ","")&amp;IF(F70&gt;E70,"REVIEW REFUNDS ABOVE PERIOD SALES; ",""))))</f>
        <v/>
      </c>
    </row>
    <row r="71" customFormat="false" ht="48" hidden="false" customHeight="true" outlineLevel="0" collapsed="false">
      <c r="A71" s="21" t="n">
        <v>66</v>
      </c>
      <c r="B71" s="22"/>
      <c r="C71" s="22"/>
      <c r="D71" s="22"/>
      <c r="E71" s="23"/>
      <c r="F71" s="23"/>
      <c r="G71" s="23"/>
      <c r="H71" s="23"/>
      <c r="I71" s="23"/>
      <c r="J71" s="8" t="str">
        <f aca="false">IF(N71="OK",E71-F71,"")</f>
        <v/>
      </c>
      <c r="K71" s="8" t="str">
        <f aca="false">IF(N71="OK",J71-G71+H71,"")</f>
        <v/>
      </c>
      <c r="L71" s="8" t="str">
        <f aca="false">IF(N71="OK",K71-I71,"")</f>
        <v/>
      </c>
      <c r="M71" s="14"/>
      <c r="N71" s="16" t="str">
        <f aca="false">IF(Settings!$B$26&lt;&gt;"OK","ERROR",IF(A71&gt;Settings!$B$8,"NOT USED",IF(IFERROR(AND(COUNT(B71,D71:I71)=7,B71&gt;=0,B71&lt;=Settings!$B$7,B71=INT(B71),D71&gt;=B71,D71&lt;=1000000000000,D71=INT(D71),OR(AND(B71=0,D71=0),B71&gt;0),MIN(E71:I71)&gt;=0,MAX(E71:I71)&lt;=1000000000000,OR(D71&gt;0,E71=0),ISTEXT(M71),LEN(TRIM(M71))&gt;0,IF(Settings!$B$10="Subscription",AND(ISNUMBER(C71),C71&gt;=0,C71&lt;=Settings!$B$7,C71=INT(C71),IF(A71=1,TRUE(),C71&lt;=C70)),C71="")),FALSE()),"OK","ERROR")))</f>
        <v>NOT USED</v>
      </c>
      <c r="O71" s="24" t="str">
        <f aca="false">IF(AND(N71="OK",COUNTIF($N$6:N71,"ERROR")=0),SUM($J$6:J71)/Settings!$B$7,"")</f>
        <v/>
      </c>
      <c r="P71" s="24" t="str">
        <f aca="false">IF(AND(N71="OK",COUNTIF($N$6:N71,"ERROR")=0),SUM($L$6:L71)/Settings!$B$7,"")</f>
        <v/>
      </c>
      <c r="Q71" s="25" t="str">
        <f aca="false">IF(Settings!$B$26&lt;&gt;"OK","CHECK SETTINGS",IF(A71&gt;Settings!$B$8,IF(COUNTA(B71:I71,M71)&gt;0,"UNUSED INPUTS AFTER OBSERVED WINDOW",""),IF(N71&lt;&gt;"OK","CHECK ROW",IF(H71&gt;G71,"REVIEW RECOVERY ABOVE PERIOD COST; ","")&amp;IF(F71&gt;E71,"REVIEW REFUNDS ABOVE PERIOD SALES; ",""))))</f>
        <v/>
      </c>
    </row>
    <row r="72" customFormat="false" ht="48" hidden="false" customHeight="true" outlineLevel="0" collapsed="false">
      <c r="A72" s="21" t="n">
        <v>67</v>
      </c>
      <c r="B72" s="22"/>
      <c r="C72" s="22"/>
      <c r="D72" s="22"/>
      <c r="E72" s="23"/>
      <c r="F72" s="23"/>
      <c r="G72" s="23"/>
      <c r="H72" s="23"/>
      <c r="I72" s="23"/>
      <c r="J72" s="8" t="str">
        <f aca="false">IF(N72="OK",E72-F72,"")</f>
        <v/>
      </c>
      <c r="K72" s="8" t="str">
        <f aca="false">IF(N72="OK",J72-G72+H72,"")</f>
        <v/>
      </c>
      <c r="L72" s="8" t="str">
        <f aca="false">IF(N72="OK",K72-I72,"")</f>
        <v/>
      </c>
      <c r="M72" s="14"/>
      <c r="N72" s="16" t="str">
        <f aca="false">IF(Settings!$B$26&lt;&gt;"OK","ERROR",IF(A72&gt;Settings!$B$8,"NOT USED",IF(IFERROR(AND(COUNT(B72,D72:I72)=7,B72&gt;=0,B72&lt;=Settings!$B$7,B72=INT(B72),D72&gt;=B72,D72&lt;=1000000000000,D72=INT(D72),OR(AND(B72=0,D72=0),B72&gt;0),MIN(E72:I72)&gt;=0,MAX(E72:I72)&lt;=1000000000000,OR(D72&gt;0,E72=0),ISTEXT(M72),LEN(TRIM(M72))&gt;0,IF(Settings!$B$10="Subscription",AND(ISNUMBER(C72),C72&gt;=0,C72&lt;=Settings!$B$7,C72=INT(C72),IF(A72=1,TRUE(),C72&lt;=C71)),C72="")),FALSE()),"OK","ERROR")))</f>
        <v>NOT USED</v>
      </c>
      <c r="O72" s="24" t="str">
        <f aca="false">IF(AND(N72="OK",COUNTIF($N$6:N72,"ERROR")=0),SUM($J$6:J72)/Settings!$B$7,"")</f>
        <v/>
      </c>
      <c r="P72" s="24" t="str">
        <f aca="false">IF(AND(N72="OK",COUNTIF($N$6:N72,"ERROR")=0),SUM($L$6:L72)/Settings!$B$7,"")</f>
        <v/>
      </c>
      <c r="Q72" s="25" t="str">
        <f aca="false">IF(Settings!$B$26&lt;&gt;"OK","CHECK SETTINGS",IF(A72&gt;Settings!$B$8,IF(COUNTA(B72:I72,M72)&gt;0,"UNUSED INPUTS AFTER OBSERVED WINDOW",""),IF(N72&lt;&gt;"OK","CHECK ROW",IF(H72&gt;G72,"REVIEW RECOVERY ABOVE PERIOD COST; ","")&amp;IF(F72&gt;E72,"REVIEW REFUNDS ABOVE PERIOD SALES; ",""))))</f>
        <v/>
      </c>
    </row>
    <row r="73" customFormat="false" ht="48" hidden="false" customHeight="true" outlineLevel="0" collapsed="false">
      <c r="A73" s="21" t="n">
        <v>68</v>
      </c>
      <c r="B73" s="22"/>
      <c r="C73" s="22"/>
      <c r="D73" s="22"/>
      <c r="E73" s="23"/>
      <c r="F73" s="23"/>
      <c r="G73" s="23"/>
      <c r="H73" s="23"/>
      <c r="I73" s="23"/>
      <c r="J73" s="8" t="str">
        <f aca="false">IF(N73="OK",E73-F73,"")</f>
        <v/>
      </c>
      <c r="K73" s="8" t="str">
        <f aca="false">IF(N73="OK",J73-G73+H73,"")</f>
        <v/>
      </c>
      <c r="L73" s="8" t="str">
        <f aca="false">IF(N73="OK",K73-I73,"")</f>
        <v/>
      </c>
      <c r="M73" s="14"/>
      <c r="N73" s="16" t="str">
        <f aca="false">IF(Settings!$B$26&lt;&gt;"OK","ERROR",IF(A73&gt;Settings!$B$8,"NOT USED",IF(IFERROR(AND(COUNT(B73,D73:I73)=7,B73&gt;=0,B73&lt;=Settings!$B$7,B73=INT(B73),D73&gt;=B73,D73&lt;=1000000000000,D73=INT(D73),OR(AND(B73=0,D73=0),B73&gt;0),MIN(E73:I73)&gt;=0,MAX(E73:I73)&lt;=1000000000000,OR(D73&gt;0,E73=0),ISTEXT(M73),LEN(TRIM(M73))&gt;0,IF(Settings!$B$10="Subscription",AND(ISNUMBER(C73),C73&gt;=0,C73&lt;=Settings!$B$7,C73=INT(C73),IF(A73=1,TRUE(),C73&lt;=C72)),C73="")),FALSE()),"OK","ERROR")))</f>
        <v>NOT USED</v>
      </c>
      <c r="O73" s="24" t="str">
        <f aca="false">IF(AND(N73="OK",COUNTIF($N$6:N73,"ERROR")=0),SUM($J$6:J73)/Settings!$B$7,"")</f>
        <v/>
      </c>
      <c r="P73" s="24" t="str">
        <f aca="false">IF(AND(N73="OK",COUNTIF($N$6:N73,"ERROR")=0),SUM($L$6:L73)/Settings!$B$7,"")</f>
        <v/>
      </c>
      <c r="Q73" s="25" t="str">
        <f aca="false">IF(Settings!$B$26&lt;&gt;"OK","CHECK SETTINGS",IF(A73&gt;Settings!$B$8,IF(COUNTA(B73:I73,M73)&gt;0,"UNUSED INPUTS AFTER OBSERVED WINDOW",""),IF(N73&lt;&gt;"OK","CHECK ROW",IF(H73&gt;G73,"REVIEW RECOVERY ABOVE PERIOD COST; ","")&amp;IF(F73&gt;E73,"REVIEW REFUNDS ABOVE PERIOD SALES; ",""))))</f>
        <v/>
      </c>
    </row>
    <row r="74" customFormat="false" ht="48" hidden="false" customHeight="true" outlineLevel="0" collapsed="false">
      <c r="A74" s="21" t="n">
        <v>69</v>
      </c>
      <c r="B74" s="22"/>
      <c r="C74" s="22"/>
      <c r="D74" s="22"/>
      <c r="E74" s="23"/>
      <c r="F74" s="23"/>
      <c r="G74" s="23"/>
      <c r="H74" s="23"/>
      <c r="I74" s="23"/>
      <c r="J74" s="8" t="str">
        <f aca="false">IF(N74="OK",E74-F74,"")</f>
        <v/>
      </c>
      <c r="K74" s="8" t="str">
        <f aca="false">IF(N74="OK",J74-G74+H74,"")</f>
        <v/>
      </c>
      <c r="L74" s="8" t="str">
        <f aca="false">IF(N74="OK",K74-I74,"")</f>
        <v/>
      </c>
      <c r="M74" s="14"/>
      <c r="N74" s="16" t="str">
        <f aca="false">IF(Settings!$B$26&lt;&gt;"OK","ERROR",IF(A74&gt;Settings!$B$8,"NOT USED",IF(IFERROR(AND(COUNT(B74,D74:I74)=7,B74&gt;=0,B74&lt;=Settings!$B$7,B74=INT(B74),D74&gt;=B74,D74&lt;=1000000000000,D74=INT(D74),OR(AND(B74=0,D74=0),B74&gt;0),MIN(E74:I74)&gt;=0,MAX(E74:I74)&lt;=1000000000000,OR(D74&gt;0,E74=0),ISTEXT(M74),LEN(TRIM(M74))&gt;0,IF(Settings!$B$10="Subscription",AND(ISNUMBER(C74),C74&gt;=0,C74&lt;=Settings!$B$7,C74=INT(C74),IF(A74=1,TRUE(),C74&lt;=C73)),C74="")),FALSE()),"OK","ERROR")))</f>
        <v>NOT USED</v>
      </c>
      <c r="O74" s="24" t="str">
        <f aca="false">IF(AND(N74="OK",COUNTIF($N$6:N74,"ERROR")=0),SUM($J$6:J74)/Settings!$B$7,"")</f>
        <v/>
      </c>
      <c r="P74" s="24" t="str">
        <f aca="false">IF(AND(N74="OK",COUNTIF($N$6:N74,"ERROR")=0),SUM($L$6:L74)/Settings!$B$7,"")</f>
        <v/>
      </c>
      <c r="Q74" s="25" t="str">
        <f aca="false">IF(Settings!$B$26&lt;&gt;"OK","CHECK SETTINGS",IF(A74&gt;Settings!$B$8,IF(COUNTA(B74:I74,M74)&gt;0,"UNUSED INPUTS AFTER OBSERVED WINDOW",""),IF(N74&lt;&gt;"OK","CHECK ROW",IF(H74&gt;G74,"REVIEW RECOVERY ABOVE PERIOD COST; ","")&amp;IF(F74&gt;E74,"REVIEW REFUNDS ABOVE PERIOD SALES; ",""))))</f>
        <v/>
      </c>
    </row>
    <row r="75" customFormat="false" ht="48" hidden="false" customHeight="true" outlineLevel="0" collapsed="false">
      <c r="A75" s="21" t="n">
        <v>70</v>
      </c>
      <c r="B75" s="22"/>
      <c r="C75" s="22"/>
      <c r="D75" s="22"/>
      <c r="E75" s="23"/>
      <c r="F75" s="23"/>
      <c r="G75" s="23"/>
      <c r="H75" s="23"/>
      <c r="I75" s="23"/>
      <c r="J75" s="8" t="str">
        <f aca="false">IF(N75="OK",E75-F75,"")</f>
        <v/>
      </c>
      <c r="K75" s="8" t="str">
        <f aca="false">IF(N75="OK",J75-G75+H75,"")</f>
        <v/>
      </c>
      <c r="L75" s="8" t="str">
        <f aca="false">IF(N75="OK",K75-I75,"")</f>
        <v/>
      </c>
      <c r="M75" s="14"/>
      <c r="N75" s="16" t="str">
        <f aca="false">IF(Settings!$B$26&lt;&gt;"OK","ERROR",IF(A75&gt;Settings!$B$8,"NOT USED",IF(IFERROR(AND(COUNT(B75,D75:I75)=7,B75&gt;=0,B75&lt;=Settings!$B$7,B75=INT(B75),D75&gt;=B75,D75&lt;=1000000000000,D75=INT(D75),OR(AND(B75=0,D75=0),B75&gt;0),MIN(E75:I75)&gt;=0,MAX(E75:I75)&lt;=1000000000000,OR(D75&gt;0,E75=0),ISTEXT(M75),LEN(TRIM(M75))&gt;0,IF(Settings!$B$10="Subscription",AND(ISNUMBER(C75),C75&gt;=0,C75&lt;=Settings!$B$7,C75=INT(C75),IF(A75=1,TRUE(),C75&lt;=C74)),C75="")),FALSE()),"OK","ERROR")))</f>
        <v>NOT USED</v>
      </c>
      <c r="O75" s="24" t="str">
        <f aca="false">IF(AND(N75="OK",COUNTIF($N$6:N75,"ERROR")=0),SUM($J$6:J75)/Settings!$B$7,"")</f>
        <v/>
      </c>
      <c r="P75" s="24" t="str">
        <f aca="false">IF(AND(N75="OK",COUNTIF($N$6:N75,"ERROR")=0),SUM($L$6:L75)/Settings!$B$7,"")</f>
        <v/>
      </c>
      <c r="Q75" s="25" t="str">
        <f aca="false">IF(Settings!$B$26&lt;&gt;"OK","CHECK SETTINGS",IF(A75&gt;Settings!$B$8,IF(COUNTA(B75:I75,M75)&gt;0,"UNUSED INPUTS AFTER OBSERVED WINDOW",""),IF(N75&lt;&gt;"OK","CHECK ROW",IF(H75&gt;G75,"REVIEW RECOVERY ABOVE PERIOD COST; ","")&amp;IF(F75&gt;E75,"REVIEW REFUNDS ABOVE PERIOD SALES; ",""))))</f>
        <v/>
      </c>
    </row>
    <row r="76" customFormat="false" ht="48" hidden="false" customHeight="true" outlineLevel="0" collapsed="false">
      <c r="A76" s="21" t="n">
        <v>71</v>
      </c>
      <c r="B76" s="22"/>
      <c r="C76" s="22"/>
      <c r="D76" s="22"/>
      <c r="E76" s="23"/>
      <c r="F76" s="23"/>
      <c r="G76" s="23"/>
      <c r="H76" s="23"/>
      <c r="I76" s="23"/>
      <c r="J76" s="8" t="str">
        <f aca="false">IF(N76="OK",E76-F76,"")</f>
        <v/>
      </c>
      <c r="K76" s="8" t="str">
        <f aca="false">IF(N76="OK",J76-G76+H76,"")</f>
        <v/>
      </c>
      <c r="L76" s="8" t="str">
        <f aca="false">IF(N76="OK",K76-I76,"")</f>
        <v/>
      </c>
      <c r="M76" s="14"/>
      <c r="N76" s="16" t="str">
        <f aca="false">IF(Settings!$B$26&lt;&gt;"OK","ERROR",IF(A76&gt;Settings!$B$8,"NOT USED",IF(IFERROR(AND(COUNT(B76,D76:I76)=7,B76&gt;=0,B76&lt;=Settings!$B$7,B76=INT(B76),D76&gt;=B76,D76&lt;=1000000000000,D76=INT(D76),OR(AND(B76=0,D76=0),B76&gt;0),MIN(E76:I76)&gt;=0,MAX(E76:I76)&lt;=1000000000000,OR(D76&gt;0,E76=0),ISTEXT(M76),LEN(TRIM(M76))&gt;0,IF(Settings!$B$10="Subscription",AND(ISNUMBER(C76),C76&gt;=0,C76&lt;=Settings!$B$7,C76=INT(C76),IF(A76=1,TRUE(),C76&lt;=C75)),C76="")),FALSE()),"OK","ERROR")))</f>
        <v>NOT USED</v>
      </c>
      <c r="O76" s="24" t="str">
        <f aca="false">IF(AND(N76="OK",COUNTIF($N$6:N76,"ERROR")=0),SUM($J$6:J76)/Settings!$B$7,"")</f>
        <v/>
      </c>
      <c r="P76" s="24" t="str">
        <f aca="false">IF(AND(N76="OK",COUNTIF($N$6:N76,"ERROR")=0),SUM($L$6:L76)/Settings!$B$7,"")</f>
        <v/>
      </c>
      <c r="Q76" s="25" t="str">
        <f aca="false">IF(Settings!$B$26&lt;&gt;"OK","CHECK SETTINGS",IF(A76&gt;Settings!$B$8,IF(COUNTA(B76:I76,M76)&gt;0,"UNUSED INPUTS AFTER OBSERVED WINDOW",""),IF(N76&lt;&gt;"OK","CHECK ROW",IF(H76&gt;G76,"REVIEW RECOVERY ABOVE PERIOD COST; ","")&amp;IF(F76&gt;E76,"REVIEW REFUNDS ABOVE PERIOD SALES; ",""))))</f>
        <v/>
      </c>
    </row>
    <row r="77" customFormat="false" ht="48" hidden="false" customHeight="true" outlineLevel="0" collapsed="false">
      <c r="A77" s="21" t="n">
        <v>72</v>
      </c>
      <c r="B77" s="22"/>
      <c r="C77" s="22"/>
      <c r="D77" s="22"/>
      <c r="E77" s="23"/>
      <c r="F77" s="23"/>
      <c r="G77" s="23"/>
      <c r="H77" s="23"/>
      <c r="I77" s="23"/>
      <c r="J77" s="8" t="str">
        <f aca="false">IF(N77="OK",E77-F77,"")</f>
        <v/>
      </c>
      <c r="K77" s="8" t="str">
        <f aca="false">IF(N77="OK",J77-G77+H77,"")</f>
        <v/>
      </c>
      <c r="L77" s="8" t="str">
        <f aca="false">IF(N77="OK",K77-I77,"")</f>
        <v/>
      </c>
      <c r="M77" s="14"/>
      <c r="N77" s="16" t="str">
        <f aca="false">IF(Settings!$B$26&lt;&gt;"OK","ERROR",IF(A77&gt;Settings!$B$8,"NOT USED",IF(IFERROR(AND(COUNT(B77,D77:I77)=7,B77&gt;=0,B77&lt;=Settings!$B$7,B77=INT(B77),D77&gt;=B77,D77&lt;=1000000000000,D77=INT(D77),OR(AND(B77=0,D77=0),B77&gt;0),MIN(E77:I77)&gt;=0,MAX(E77:I77)&lt;=1000000000000,OR(D77&gt;0,E77=0),ISTEXT(M77),LEN(TRIM(M77))&gt;0,IF(Settings!$B$10="Subscription",AND(ISNUMBER(C77),C77&gt;=0,C77&lt;=Settings!$B$7,C77=INT(C77),IF(A77=1,TRUE(),C77&lt;=C76)),C77="")),FALSE()),"OK","ERROR")))</f>
        <v>NOT USED</v>
      </c>
      <c r="O77" s="24" t="str">
        <f aca="false">IF(AND(N77="OK",COUNTIF($N$6:N77,"ERROR")=0),SUM($J$6:J77)/Settings!$B$7,"")</f>
        <v/>
      </c>
      <c r="P77" s="24" t="str">
        <f aca="false">IF(AND(N77="OK",COUNTIF($N$6:N77,"ERROR")=0),SUM($L$6:L77)/Settings!$B$7,"")</f>
        <v/>
      </c>
      <c r="Q77" s="25" t="str">
        <f aca="false">IF(Settings!$B$26&lt;&gt;"OK","CHECK SETTINGS",IF(A77&gt;Settings!$B$8,IF(COUNTA(B77:I77,M77)&gt;0,"UNUSED INPUTS AFTER OBSERVED WINDOW",""),IF(N77&lt;&gt;"OK","CHECK ROW",IF(H77&gt;G77,"REVIEW RECOVERY ABOVE PERIOD COST; ","")&amp;IF(F77&gt;E77,"REVIEW REFUNDS ABOVE PERIOD SALES; ",""))))</f>
        <v/>
      </c>
    </row>
    <row r="78" customFormat="false" ht="48" hidden="false" customHeight="true" outlineLevel="0" collapsed="false">
      <c r="A78" s="21" t="n">
        <v>73</v>
      </c>
      <c r="B78" s="22"/>
      <c r="C78" s="22"/>
      <c r="D78" s="22"/>
      <c r="E78" s="23"/>
      <c r="F78" s="23"/>
      <c r="G78" s="23"/>
      <c r="H78" s="23"/>
      <c r="I78" s="23"/>
      <c r="J78" s="8" t="str">
        <f aca="false">IF(N78="OK",E78-F78,"")</f>
        <v/>
      </c>
      <c r="K78" s="8" t="str">
        <f aca="false">IF(N78="OK",J78-G78+H78,"")</f>
        <v/>
      </c>
      <c r="L78" s="8" t="str">
        <f aca="false">IF(N78="OK",K78-I78,"")</f>
        <v/>
      </c>
      <c r="M78" s="14"/>
      <c r="N78" s="16" t="str">
        <f aca="false">IF(Settings!$B$26&lt;&gt;"OK","ERROR",IF(A78&gt;Settings!$B$8,"NOT USED",IF(IFERROR(AND(COUNT(B78,D78:I78)=7,B78&gt;=0,B78&lt;=Settings!$B$7,B78=INT(B78),D78&gt;=B78,D78&lt;=1000000000000,D78=INT(D78),OR(AND(B78=0,D78=0),B78&gt;0),MIN(E78:I78)&gt;=0,MAX(E78:I78)&lt;=1000000000000,OR(D78&gt;0,E78=0),ISTEXT(M78),LEN(TRIM(M78))&gt;0,IF(Settings!$B$10="Subscription",AND(ISNUMBER(C78),C78&gt;=0,C78&lt;=Settings!$B$7,C78=INT(C78),IF(A78=1,TRUE(),C78&lt;=C77)),C78="")),FALSE()),"OK","ERROR")))</f>
        <v>NOT USED</v>
      </c>
      <c r="O78" s="24" t="str">
        <f aca="false">IF(AND(N78="OK",COUNTIF($N$6:N78,"ERROR")=0),SUM($J$6:J78)/Settings!$B$7,"")</f>
        <v/>
      </c>
      <c r="P78" s="24" t="str">
        <f aca="false">IF(AND(N78="OK",COUNTIF($N$6:N78,"ERROR")=0),SUM($L$6:L78)/Settings!$B$7,"")</f>
        <v/>
      </c>
      <c r="Q78" s="25" t="str">
        <f aca="false">IF(Settings!$B$26&lt;&gt;"OK","CHECK SETTINGS",IF(A78&gt;Settings!$B$8,IF(COUNTA(B78:I78,M78)&gt;0,"UNUSED INPUTS AFTER OBSERVED WINDOW",""),IF(N78&lt;&gt;"OK","CHECK ROW",IF(H78&gt;G78,"REVIEW RECOVERY ABOVE PERIOD COST; ","")&amp;IF(F78&gt;E78,"REVIEW REFUNDS ABOVE PERIOD SALES; ",""))))</f>
        <v/>
      </c>
    </row>
    <row r="79" customFormat="false" ht="48" hidden="false" customHeight="true" outlineLevel="0" collapsed="false">
      <c r="A79" s="21" t="n">
        <v>74</v>
      </c>
      <c r="B79" s="22"/>
      <c r="C79" s="22"/>
      <c r="D79" s="22"/>
      <c r="E79" s="23"/>
      <c r="F79" s="23"/>
      <c r="G79" s="23"/>
      <c r="H79" s="23"/>
      <c r="I79" s="23"/>
      <c r="J79" s="8" t="str">
        <f aca="false">IF(N79="OK",E79-F79,"")</f>
        <v/>
      </c>
      <c r="K79" s="8" t="str">
        <f aca="false">IF(N79="OK",J79-G79+H79,"")</f>
        <v/>
      </c>
      <c r="L79" s="8" t="str">
        <f aca="false">IF(N79="OK",K79-I79,"")</f>
        <v/>
      </c>
      <c r="M79" s="14"/>
      <c r="N79" s="16" t="str">
        <f aca="false">IF(Settings!$B$26&lt;&gt;"OK","ERROR",IF(A79&gt;Settings!$B$8,"NOT USED",IF(IFERROR(AND(COUNT(B79,D79:I79)=7,B79&gt;=0,B79&lt;=Settings!$B$7,B79=INT(B79),D79&gt;=B79,D79&lt;=1000000000000,D79=INT(D79),OR(AND(B79=0,D79=0),B79&gt;0),MIN(E79:I79)&gt;=0,MAX(E79:I79)&lt;=1000000000000,OR(D79&gt;0,E79=0),ISTEXT(M79),LEN(TRIM(M79))&gt;0,IF(Settings!$B$10="Subscription",AND(ISNUMBER(C79),C79&gt;=0,C79&lt;=Settings!$B$7,C79=INT(C79),IF(A79=1,TRUE(),C79&lt;=C78)),C79="")),FALSE()),"OK","ERROR")))</f>
        <v>NOT USED</v>
      </c>
      <c r="O79" s="24" t="str">
        <f aca="false">IF(AND(N79="OK",COUNTIF($N$6:N79,"ERROR")=0),SUM($J$6:J79)/Settings!$B$7,"")</f>
        <v/>
      </c>
      <c r="P79" s="24" t="str">
        <f aca="false">IF(AND(N79="OK",COUNTIF($N$6:N79,"ERROR")=0),SUM($L$6:L79)/Settings!$B$7,"")</f>
        <v/>
      </c>
      <c r="Q79" s="25" t="str">
        <f aca="false">IF(Settings!$B$26&lt;&gt;"OK","CHECK SETTINGS",IF(A79&gt;Settings!$B$8,IF(COUNTA(B79:I79,M79)&gt;0,"UNUSED INPUTS AFTER OBSERVED WINDOW",""),IF(N79&lt;&gt;"OK","CHECK ROW",IF(H79&gt;G79,"REVIEW RECOVERY ABOVE PERIOD COST; ","")&amp;IF(F79&gt;E79,"REVIEW REFUNDS ABOVE PERIOD SALES; ",""))))</f>
        <v/>
      </c>
    </row>
    <row r="80" customFormat="false" ht="48" hidden="false" customHeight="true" outlineLevel="0" collapsed="false">
      <c r="A80" s="21" t="n">
        <v>75</v>
      </c>
      <c r="B80" s="22"/>
      <c r="C80" s="22"/>
      <c r="D80" s="22"/>
      <c r="E80" s="23"/>
      <c r="F80" s="23"/>
      <c r="G80" s="23"/>
      <c r="H80" s="23"/>
      <c r="I80" s="23"/>
      <c r="J80" s="8" t="str">
        <f aca="false">IF(N80="OK",E80-F80,"")</f>
        <v/>
      </c>
      <c r="K80" s="8" t="str">
        <f aca="false">IF(N80="OK",J80-G80+H80,"")</f>
        <v/>
      </c>
      <c r="L80" s="8" t="str">
        <f aca="false">IF(N80="OK",K80-I80,"")</f>
        <v/>
      </c>
      <c r="M80" s="14"/>
      <c r="N80" s="16" t="str">
        <f aca="false">IF(Settings!$B$26&lt;&gt;"OK","ERROR",IF(A80&gt;Settings!$B$8,"NOT USED",IF(IFERROR(AND(COUNT(B80,D80:I80)=7,B80&gt;=0,B80&lt;=Settings!$B$7,B80=INT(B80),D80&gt;=B80,D80&lt;=1000000000000,D80=INT(D80),OR(AND(B80=0,D80=0),B80&gt;0),MIN(E80:I80)&gt;=0,MAX(E80:I80)&lt;=1000000000000,OR(D80&gt;0,E80=0),ISTEXT(M80),LEN(TRIM(M80))&gt;0,IF(Settings!$B$10="Subscription",AND(ISNUMBER(C80),C80&gt;=0,C80&lt;=Settings!$B$7,C80=INT(C80),IF(A80=1,TRUE(),C80&lt;=C79)),C80="")),FALSE()),"OK","ERROR")))</f>
        <v>NOT USED</v>
      </c>
      <c r="O80" s="24" t="str">
        <f aca="false">IF(AND(N80="OK",COUNTIF($N$6:N80,"ERROR")=0),SUM($J$6:J80)/Settings!$B$7,"")</f>
        <v/>
      </c>
      <c r="P80" s="24" t="str">
        <f aca="false">IF(AND(N80="OK",COUNTIF($N$6:N80,"ERROR")=0),SUM($L$6:L80)/Settings!$B$7,"")</f>
        <v/>
      </c>
      <c r="Q80" s="25" t="str">
        <f aca="false">IF(Settings!$B$26&lt;&gt;"OK","CHECK SETTINGS",IF(A80&gt;Settings!$B$8,IF(COUNTA(B80:I80,M80)&gt;0,"UNUSED INPUTS AFTER OBSERVED WINDOW",""),IF(N80&lt;&gt;"OK","CHECK ROW",IF(H80&gt;G80,"REVIEW RECOVERY ABOVE PERIOD COST; ","")&amp;IF(F80&gt;E80,"REVIEW REFUNDS ABOVE PERIOD SALES; ",""))))</f>
        <v/>
      </c>
    </row>
    <row r="81" customFormat="false" ht="48" hidden="false" customHeight="true" outlineLevel="0" collapsed="false">
      <c r="A81" s="21" t="n">
        <v>76</v>
      </c>
      <c r="B81" s="22"/>
      <c r="C81" s="22"/>
      <c r="D81" s="22"/>
      <c r="E81" s="23"/>
      <c r="F81" s="23"/>
      <c r="G81" s="23"/>
      <c r="H81" s="23"/>
      <c r="I81" s="23"/>
      <c r="J81" s="8" t="str">
        <f aca="false">IF(N81="OK",E81-F81,"")</f>
        <v/>
      </c>
      <c r="K81" s="8" t="str">
        <f aca="false">IF(N81="OK",J81-G81+H81,"")</f>
        <v/>
      </c>
      <c r="L81" s="8" t="str">
        <f aca="false">IF(N81="OK",K81-I81,"")</f>
        <v/>
      </c>
      <c r="M81" s="14"/>
      <c r="N81" s="16" t="str">
        <f aca="false">IF(Settings!$B$26&lt;&gt;"OK","ERROR",IF(A81&gt;Settings!$B$8,"NOT USED",IF(IFERROR(AND(COUNT(B81,D81:I81)=7,B81&gt;=0,B81&lt;=Settings!$B$7,B81=INT(B81),D81&gt;=B81,D81&lt;=1000000000000,D81=INT(D81),OR(AND(B81=0,D81=0),B81&gt;0),MIN(E81:I81)&gt;=0,MAX(E81:I81)&lt;=1000000000000,OR(D81&gt;0,E81=0),ISTEXT(M81),LEN(TRIM(M81))&gt;0,IF(Settings!$B$10="Subscription",AND(ISNUMBER(C81),C81&gt;=0,C81&lt;=Settings!$B$7,C81=INT(C81),IF(A81=1,TRUE(),C81&lt;=C80)),C81="")),FALSE()),"OK","ERROR")))</f>
        <v>NOT USED</v>
      </c>
      <c r="O81" s="24" t="str">
        <f aca="false">IF(AND(N81="OK",COUNTIF($N$6:N81,"ERROR")=0),SUM($J$6:J81)/Settings!$B$7,"")</f>
        <v/>
      </c>
      <c r="P81" s="24" t="str">
        <f aca="false">IF(AND(N81="OK",COUNTIF($N$6:N81,"ERROR")=0),SUM($L$6:L81)/Settings!$B$7,"")</f>
        <v/>
      </c>
      <c r="Q81" s="25" t="str">
        <f aca="false">IF(Settings!$B$26&lt;&gt;"OK","CHECK SETTINGS",IF(A81&gt;Settings!$B$8,IF(COUNTA(B81:I81,M81)&gt;0,"UNUSED INPUTS AFTER OBSERVED WINDOW",""),IF(N81&lt;&gt;"OK","CHECK ROW",IF(H81&gt;G81,"REVIEW RECOVERY ABOVE PERIOD COST; ","")&amp;IF(F81&gt;E81,"REVIEW REFUNDS ABOVE PERIOD SALES; ",""))))</f>
        <v/>
      </c>
    </row>
    <row r="82" customFormat="false" ht="48" hidden="false" customHeight="true" outlineLevel="0" collapsed="false">
      <c r="A82" s="21" t="n">
        <v>77</v>
      </c>
      <c r="B82" s="22"/>
      <c r="C82" s="22"/>
      <c r="D82" s="22"/>
      <c r="E82" s="23"/>
      <c r="F82" s="23"/>
      <c r="G82" s="23"/>
      <c r="H82" s="23"/>
      <c r="I82" s="23"/>
      <c r="J82" s="8" t="str">
        <f aca="false">IF(N82="OK",E82-F82,"")</f>
        <v/>
      </c>
      <c r="K82" s="8" t="str">
        <f aca="false">IF(N82="OK",J82-G82+H82,"")</f>
        <v/>
      </c>
      <c r="L82" s="8" t="str">
        <f aca="false">IF(N82="OK",K82-I82,"")</f>
        <v/>
      </c>
      <c r="M82" s="14"/>
      <c r="N82" s="16" t="str">
        <f aca="false">IF(Settings!$B$26&lt;&gt;"OK","ERROR",IF(A82&gt;Settings!$B$8,"NOT USED",IF(IFERROR(AND(COUNT(B82,D82:I82)=7,B82&gt;=0,B82&lt;=Settings!$B$7,B82=INT(B82),D82&gt;=B82,D82&lt;=1000000000000,D82=INT(D82),OR(AND(B82=0,D82=0),B82&gt;0),MIN(E82:I82)&gt;=0,MAX(E82:I82)&lt;=1000000000000,OR(D82&gt;0,E82=0),ISTEXT(M82),LEN(TRIM(M82))&gt;0,IF(Settings!$B$10="Subscription",AND(ISNUMBER(C82),C82&gt;=0,C82&lt;=Settings!$B$7,C82=INT(C82),IF(A82=1,TRUE(),C82&lt;=C81)),C82="")),FALSE()),"OK","ERROR")))</f>
        <v>NOT USED</v>
      </c>
      <c r="O82" s="24" t="str">
        <f aca="false">IF(AND(N82="OK",COUNTIF($N$6:N82,"ERROR")=0),SUM($J$6:J82)/Settings!$B$7,"")</f>
        <v/>
      </c>
      <c r="P82" s="24" t="str">
        <f aca="false">IF(AND(N82="OK",COUNTIF($N$6:N82,"ERROR")=0),SUM($L$6:L82)/Settings!$B$7,"")</f>
        <v/>
      </c>
      <c r="Q82" s="25" t="str">
        <f aca="false">IF(Settings!$B$26&lt;&gt;"OK","CHECK SETTINGS",IF(A82&gt;Settings!$B$8,IF(COUNTA(B82:I82,M82)&gt;0,"UNUSED INPUTS AFTER OBSERVED WINDOW",""),IF(N82&lt;&gt;"OK","CHECK ROW",IF(H82&gt;G82,"REVIEW RECOVERY ABOVE PERIOD COST; ","")&amp;IF(F82&gt;E82,"REVIEW REFUNDS ABOVE PERIOD SALES; ",""))))</f>
        <v/>
      </c>
    </row>
    <row r="83" customFormat="false" ht="48" hidden="false" customHeight="true" outlineLevel="0" collapsed="false">
      <c r="A83" s="21" t="n">
        <v>78</v>
      </c>
      <c r="B83" s="22"/>
      <c r="C83" s="22"/>
      <c r="D83" s="22"/>
      <c r="E83" s="23"/>
      <c r="F83" s="23"/>
      <c r="G83" s="23"/>
      <c r="H83" s="23"/>
      <c r="I83" s="23"/>
      <c r="J83" s="8" t="str">
        <f aca="false">IF(N83="OK",E83-F83,"")</f>
        <v/>
      </c>
      <c r="K83" s="8" t="str">
        <f aca="false">IF(N83="OK",J83-G83+H83,"")</f>
        <v/>
      </c>
      <c r="L83" s="8" t="str">
        <f aca="false">IF(N83="OK",K83-I83,"")</f>
        <v/>
      </c>
      <c r="M83" s="14"/>
      <c r="N83" s="16" t="str">
        <f aca="false">IF(Settings!$B$26&lt;&gt;"OK","ERROR",IF(A83&gt;Settings!$B$8,"NOT USED",IF(IFERROR(AND(COUNT(B83,D83:I83)=7,B83&gt;=0,B83&lt;=Settings!$B$7,B83=INT(B83),D83&gt;=B83,D83&lt;=1000000000000,D83=INT(D83),OR(AND(B83=0,D83=0),B83&gt;0),MIN(E83:I83)&gt;=0,MAX(E83:I83)&lt;=1000000000000,OR(D83&gt;0,E83=0),ISTEXT(M83),LEN(TRIM(M83))&gt;0,IF(Settings!$B$10="Subscription",AND(ISNUMBER(C83),C83&gt;=0,C83&lt;=Settings!$B$7,C83=INT(C83),IF(A83=1,TRUE(),C83&lt;=C82)),C83="")),FALSE()),"OK","ERROR")))</f>
        <v>NOT USED</v>
      </c>
      <c r="O83" s="24" t="str">
        <f aca="false">IF(AND(N83="OK",COUNTIF($N$6:N83,"ERROR")=0),SUM($J$6:J83)/Settings!$B$7,"")</f>
        <v/>
      </c>
      <c r="P83" s="24" t="str">
        <f aca="false">IF(AND(N83="OK",COUNTIF($N$6:N83,"ERROR")=0),SUM($L$6:L83)/Settings!$B$7,"")</f>
        <v/>
      </c>
      <c r="Q83" s="25" t="str">
        <f aca="false">IF(Settings!$B$26&lt;&gt;"OK","CHECK SETTINGS",IF(A83&gt;Settings!$B$8,IF(COUNTA(B83:I83,M83)&gt;0,"UNUSED INPUTS AFTER OBSERVED WINDOW",""),IF(N83&lt;&gt;"OK","CHECK ROW",IF(H83&gt;G83,"REVIEW RECOVERY ABOVE PERIOD COST; ","")&amp;IF(F83&gt;E83,"REVIEW REFUNDS ABOVE PERIOD SALES; ",""))))</f>
        <v/>
      </c>
    </row>
    <row r="84" customFormat="false" ht="48" hidden="false" customHeight="true" outlineLevel="0" collapsed="false">
      <c r="A84" s="21" t="n">
        <v>79</v>
      </c>
      <c r="B84" s="22"/>
      <c r="C84" s="22"/>
      <c r="D84" s="22"/>
      <c r="E84" s="23"/>
      <c r="F84" s="23"/>
      <c r="G84" s="23"/>
      <c r="H84" s="23"/>
      <c r="I84" s="23"/>
      <c r="J84" s="8" t="str">
        <f aca="false">IF(N84="OK",E84-F84,"")</f>
        <v/>
      </c>
      <c r="K84" s="8" t="str">
        <f aca="false">IF(N84="OK",J84-G84+H84,"")</f>
        <v/>
      </c>
      <c r="L84" s="8" t="str">
        <f aca="false">IF(N84="OK",K84-I84,"")</f>
        <v/>
      </c>
      <c r="M84" s="14"/>
      <c r="N84" s="16" t="str">
        <f aca="false">IF(Settings!$B$26&lt;&gt;"OK","ERROR",IF(A84&gt;Settings!$B$8,"NOT USED",IF(IFERROR(AND(COUNT(B84,D84:I84)=7,B84&gt;=0,B84&lt;=Settings!$B$7,B84=INT(B84),D84&gt;=B84,D84&lt;=1000000000000,D84=INT(D84),OR(AND(B84=0,D84=0),B84&gt;0),MIN(E84:I84)&gt;=0,MAX(E84:I84)&lt;=1000000000000,OR(D84&gt;0,E84=0),ISTEXT(M84),LEN(TRIM(M84))&gt;0,IF(Settings!$B$10="Subscription",AND(ISNUMBER(C84),C84&gt;=0,C84&lt;=Settings!$B$7,C84=INT(C84),IF(A84=1,TRUE(),C84&lt;=C83)),C84="")),FALSE()),"OK","ERROR")))</f>
        <v>NOT USED</v>
      </c>
      <c r="O84" s="24" t="str">
        <f aca="false">IF(AND(N84="OK",COUNTIF($N$6:N84,"ERROR")=0),SUM($J$6:J84)/Settings!$B$7,"")</f>
        <v/>
      </c>
      <c r="P84" s="24" t="str">
        <f aca="false">IF(AND(N84="OK",COUNTIF($N$6:N84,"ERROR")=0),SUM($L$6:L84)/Settings!$B$7,"")</f>
        <v/>
      </c>
      <c r="Q84" s="25" t="str">
        <f aca="false">IF(Settings!$B$26&lt;&gt;"OK","CHECK SETTINGS",IF(A84&gt;Settings!$B$8,IF(COUNTA(B84:I84,M84)&gt;0,"UNUSED INPUTS AFTER OBSERVED WINDOW",""),IF(N84&lt;&gt;"OK","CHECK ROW",IF(H84&gt;G84,"REVIEW RECOVERY ABOVE PERIOD COST; ","")&amp;IF(F84&gt;E84,"REVIEW REFUNDS ABOVE PERIOD SALES; ",""))))</f>
        <v/>
      </c>
    </row>
    <row r="85" customFormat="false" ht="48" hidden="false" customHeight="true" outlineLevel="0" collapsed="false">
      <c r="A85" s="21" t="n">
        <v>80</v>
      </c>
      <c r="B85" s="22"/>
      <c r="C85" s="22"/>
      <c r="D85" s="22"/>
      <c r="E85" s="23"/>
      <c r="F85" s="23"/>
      <c r="G85" s="23"/>
      <c r="H85" s="23"/>
      <c r="I85" s="23"/>
      <c r="J85" s="8" t="str">
        <f aca="false">IF(N85="OK",E85-F85,"")</f>
        <v/>
      </c>
      <c r="K85" s="8" t="str">
        <f aca="false">IF(N85="OK",J85-G85+H85,"")</f>
        <v/>
      </c>
      <c r="L85" s="8" t="str">
        <f aca="false">IF(N85="OK",K85-I85,"")</f>
        <v/>
      </c>
      <c r="M85" s="14"/>
      <c r="N85" s="16" t="str">
        <f aca="false">IF(Settings!$B$26&lt;&gt;"OK","ERROR",IF(A85&gt;Settings!$B$8,"NOT USED",IF(IFERROR(AND(COUNT(B85,D85:I85)=7,B85&gt;=0,B85&lt;=Settings!$B$7,B85=INT(B85),D85&gt;=B85,D85&lt;=1000000000000,D85=INT(D85),OR(AND(B85=0,D85=0),B85&gt;0),MIN(E85:I85)&gt;=0,MAX(E85:I85)&lt;=1000000000000,OR(D85&gt;0,E85=0),ISTEXT(M85),LEN(TRIM(M85))&gt;0,IF(Settings!$B$10="Subscription",AND(ISNUMBER(C85),C85&gt;=0,C85&lt;=Settings!$B$7,C85=INT(C85),IF(A85=1,TRUE(),C85&lt;=C84)),C85="")),FALSE()),"OK","ERROR")))</f>
        <v>NOT USED</v>
      </c>
      <c r="O85" s="24" t="str">
        <f aca="false">IF(AND(N85="OK",COUNTIF($N$6:N85,"ERROR")=0),SUM($J$6:J85)/Settings!$B$7,"")</f>
        <v/>
      </c>
      <c r="P85" s="24" t="str">
        <f aca="false">IF(AND(N85="OK",COUNTIF($N$6:N85,"ERROR")=0),SUM($L$6:L85)/Settings!$B$7,"")</f>
        <v/>
      </c>
      <c r="Q85" s="25" t="str">
        <f aca="false">IF(Settings!$B$26&lt;&gt;"OK","CHECK SETTINGS",IF(A85&gt;Settings!$B$8,IF(COUNTA(B85:I85,M85)&gt;0,"UNUSED INPUTS AFTER OBSERVED WINDOW",""),IF(N85&lt;&gt;"OK","CHECK ROW",IF(H85&gt;G85,"REVIEW RECOVERY ABOVE PERIOD COST; ","")&amp;IF(F85&gt;E85,"REVIEW REFUNDS ABOVE PERIOD SALES; ",""))))</f>
        <v/>
      </c>
    </row>
    <row r="86" customFormat="false" ht="48" hidden="false" customHeight="true" outlineLevel="0" collapsed="false">
      <c r="A86" s="21" t="n">
        <v>81</v>
      </c>
      <c r="B86" s="22"/>
      <c r="C86" s="22"/>
      <c r="D86" s="22"/>
      <c r="E86" s="23"/>
      <c r="F86" s="23"/>
      <c r="G86" s="23"/>
      <c r="H86" s="23"/>
      <c r="I86" s="23"/>
      <c r="J86" s="8" t="str">
        <f aca="false">IF(N86="OK",E86-F86,"")</f>
        <v/>
      </c>
      <c r="K86" s="8" t="str">
        <f aca="false">IF(N86="OK",J86-G86+H86,"")</f>
        <v/>
      </c>
      <c r="L86" s="8" t="str">
        <f aca="false">IF(N86="OK",K86-I86,"")</f>
        <v/>
      </c>
      <c r="M86" s="14"/>
      <c r="N86" s="16" t="str">
        <f aca="false">IF(Settings!$B$26&lt;&gt;"OK","ERROR",IF(A86&gt;Settings!$B$8,"NOT USED",IF(IFERROR(AND(COUNT(B86,D86:I86)=7,B86&gt;=0,B86&lt;=Settings!$B$7,B86=INT(B86),D86&gt;=B86,D86&lt;=1000000000000,D86=INT(D86),OR(AND(B86=0,D86=0),B86&gt;0),MIN(E86:I86)&gt;=0,MAX(E86:I86)&lt;=1000000000000,OR(D86&gt;0,E86=0),ISTEXT(M86),LEN(TRIM(M86))&gt;0,IF(Settings!$B$10="Subscription",AND(ISNUMBER(C86),C86&gt;=0,C86&lt;=Settings!$B$7,C86=INT(C86),IF(A86=1,TRUE(),C86&lt;=C85)),C86="")),FALSE()),"OK","ERROR")))</f>
        <v>NOT USED</v>
      </c>
      <c r="O86" s="24" t="str">
        <f aca="false">IF(AND(N86="OK",COUNTIF($N$6:N86,"ERROR")=0),SUM($J$6:J86)/Settings!$B$7,"")</f>
        <v/>
      </c>
      <c r="P86" s="24" t="str">
        <f aca="false">IF(AND(N86="OK",COUNTIF($N$6:N86,"ERROR")=0),SUM($L$6:L86)/Settings!$B$7,"")</f>
        <v/>
      </c>
      <c r="Q86" s="25" t="str">
        <f aca="false">IF(Settings!$B$26&lt;&gt;"OK","CHECK SETTINGS",IF(A86&gt;Settings!$B$8,IF(COUNTA(B86:I86,M86)&gt;0,"UNUSED INPUTS AFTER OBSERVED WINDOW",""),IF(N86&lt;&gt;"OK","CHECK ROW",IF(H86&gt;G86,"REVIEW RECOVERY ABOVE PERIOD COST; ","")&amp;IF(F86&gt;E86,"REVIEW REFUNDS ABOVE PERIOD SALES; ",""))))</f>
        <v/>
      </c>
    </row>
    <row r="87" customFormat="false" ht="48" hidden="false" customHeight="true" outlineLevel="0" collapsed="false">
      <c r="A87" s="21" t="n">
        <v>82</v>
      </c>
      <c r="B87" s="22"/>
      <c r="C87" s="22"/>
      <c r="D87" s="22"/>
      <c r="E87" s="23"/>
      <c r="F87" s="23"/>
      <c r="G87" s="23"/>
      <c r="H87" s="23"/>
      <c r="I87" s="23"/>
      <c r="J87" s="8" t="str">
        <f aca="false">IF(N87="OK",E87-F87,"")</f>
        <v/>
      </c>
      <c r="K87" s="8" t="str">
        <f aca="false">IF(N87="OK",J87-G87+H87,"")</f>
        <v/>
      </c>
      <c r="L87" s="8" t="str">
        <f aca="false">IF(N87="OK",K87-I87,"")</f>
        <v/>
      </c>
      <c r="M87" s="14"/>
      <c r="N87" s="16" t="str">
        <f aca="false">IF(Settings!$B$26&lt;&gt;"OK","ERROR",IF(A87&gt;Settings!$B$8,"NOT USED",IF(IFERROR(AND(COUNT(B87,D87:I87)=7,B87&gt;=0,B87&lt;=Settings!$B$7,B87=INT(B87),D87&gt;=B87,D87&lt;=1000000000000,D87=INT(D87),OR(AND(B87=0,D87=0),B87&gt;0),MIN(E87:I87)&gt;=0,MAX(E87:I87)&lt;=1000000000000,OR(D87&gt;0,E87=0),ISTEXT(M87),LEN(TRIM(M87))&gt;0,IF(Settings!$B$10="Subscription",AND(ISNUMBER(C87),C87&gt;=0,C87&lt;=Settings!$B$7,C87=INT(C87),IF(A87=1,TRUE(),C87&lt;=C86)),C87="")),FALSE()),"OK","ERROR")))</f>
        <v>NOT USED</v>
      </c>
      <c r="O87" s="24" t="str">
        <f aca="false">IF(AND(N87="OK",COUNTIF($N$6:N87,"ERROR")=0),SUM($J$6:J87)/Settings!$B$7,"")</f>
        <v/>
      </c>
      <c r="P87" s="24" t="str">
        <f aca="false">IF(AND(N87="OK",COUNTIF($N$6:N87,"ERROR")=0),SUM($L$6:L87)/Settings!$B$7,"")</f>
        <v/>
      </c>
      <c r="Q87" s="25" t="str">
        <f aca="false">IF(Settings!$B$26&lt;&gt;"OK","CHECK SETTINGS",IF(A87&gt;Settings!$B$8,IF(COUNTA(B87:I87,M87)&gt;0,"UNUSED INPUTS AFTER OBSERVED WINDOW",""),IF(N87&lt;&gt;"OK","CHECK ROW",IF(H87&gt;G87,"REVIEW RECOVERY ABOVE PERIOD COST; ","")&amp;IF(F87&gt;E87,"REVIEW REFUNDS ABOVE PERIOD SALES; ",""))))</f>
        <v/>
      </c>
    </row>
    <row r="88" customFormat="false" ht="48" hidden="false" customHeight="true" outlineLevel="0" collapsed="false">
      <c r="A88" s="21" t="n">
        <v>83</v>
      </c>
      <c r="B88" s="22"/>
      <c r="C88" s="22"/>
      <c r="D88" s="22"/>
      <c r="E88" s="23"/>
      <c r="F88" s="23"/>
      <c r="G88" s="23"/>
      <c r="H88" s="23"/>
      <c r="I88" s="23"/>
      <c r="J88" s="8" t="str">
        <f aca="false">IF(N88="OK",E88-F88,"")</f>
        <v/>
      </c>
      <c r="K88" s="8" t="str">
        <f aca="false">IF(N88="OK",J88-G88+H88,"")</f>
        <v/>
      </c>
      <c r="L88" s="8" t="str">
        <f aca="false">IF(N88="OK",K88-I88,"")</f>
        <v/>
      </c>
      <c r="M88" s="14"/>
      <c r="N88" s="16" t="str">
        <f aca="false">IF(Settings!$B$26&lt;&gt;"OK","ERROR",IF(A88&gt;Settings!$B$8,"NOT USED",IF(IFERROR(AND(COUNT(B88,D88:I88)=7,B88&gt;=0,B88&lt;=Settings!$B$7,B88=INT(B88),D88&gt;=B88,D88&lt;=1000000000000,D88=INT(D88),OR(AND(B88=0,D88=0),B88&gt;0),MIN(E88:I88)&gt;=0,MAX(E88:I88)&lt;=1000000000000,OR(D88&gt;0,E88=0),ISTEXT(M88),LEN(TRIM(M88))&gt;0,IF(Settings!$B$10="Subscription",AND(ISNUMBER(C88),C88&gt;=0,C88&lt;=Settings!$B$7,C88=INT(C88),IF(A88=1,TRUE(),C88&lt;=C87)),C88="")),FALSE()),"OK","ERROR")))</f>
        <v>NOT USED</v>
      </c>
      <c r="O88" s="24" t="str">
        <f aca="false">IF(AND(N88="OK",COUNTIF($N$6:N88,"ERROR")=0),SUM($J$6:J88)/Settings!$B$7,"")</f>
        <v/>
      </c>
      <c r="P88" s="24" t="str">
        <f aca="false">IF(AND(N88="OK",COUNTIF($N$6:N88,"ERROR")=0),SUM($L$6:L88)/Settings!$B$7,"")</f>
        <v/>
      </c>
      <c r="Q88" s="25" t="str">
        <f aca="false">IF(Settings!$B$26&lt;&gt;"OK","CHECK SETTINGS",IF(A88&gt;Settings!$B$8,IF(COUNTA(B88:I88,M88)&gt;0,"UNUSED INPUTS AFTER OBSERVED WINDOW",""),IF(N88&lt;&gt;"OK","CHECK ROW",IF(H88&gt;G88,"REVIEW RECOVERY ABOVE PERIOD COST; ","")&amp;IF(F88&gt;E88,"REVIEW REFUNDS ABOVE PERIOD SALES; ",""))))</f>
        <v/>
      </c>
    </row>
    <row r="89" customFormat="false" ht="48" hidden="false" customHeight="true" outlineLevel="0" collapsed="false">
      <c r="A89" s="21" t="n">
        <v>84</v>
      </c>
      <c r="B89" s="22"/>
      <c r="C89" s="22"/>
      <c r="D89" s="22"/>
      <c r="E89" s="23"/>
      <c r="F89" s="23"/>
      <c r="G89" s="23"/>
      <c r="H89" s="23"/>
      <c r="I89" s="23"/>
      <c r="J89" s="8" t="str">
        <f aca="false">IF(N89="OK",E89-F89,"")</f>
        <v/>
      </c>
      <c r="K89" s="8" t="str">
        <f aca="false">IF(N89="OK",J89-G89+H89,"")</f>
        <v/>
      </c>
      <c r="L89" s="8" t="str">
        <f aca="false">IF(N89="OK",K89-I89,"")</f>
        <v/>
      </c>
      <c r="M89" s="14"/>
      <c r="N89" s="16" t="str">
        <f aca="false">IF(Settings!$B$26&lt;&gt;"OK","ERROR",IF(A89&gt;Settings!$B$8,"NOT USED",IF(IFERROR(AND(COUNT(B89,D89:I89)=7,B89&gt;=0,B89&lt;=Settings!$B$7,B89=INT(B89),D89&gt;=B89,D89&lt;=1000000000000,D89=INT(D89),OR(AND(B89=0,D89=0),B89&gt;0),MIN(E89:I89)&gt;=0,MAX(E89:I89)&lt;=1000000000000,OR(D89&gt;0,E89=0),ISTEXT(M89),LEN(TRIM(M89))&gt;0,IF(Settings!$B$10="Subscription",AND(ISNUMBER(C89),C89&gt;=0,C89&lt;=Settings!$B$7,C89=INT(C89),IF(A89=1,TRUE(),C89&lt;=C88)),C89="")),FALSE()),"OK","ERROR")))</f>
        <v>NOT USED</v>
      </c>
      <c r="O89" s="24" t="str">
        <f aca="false">IF(AND(N89="OK",COUNTIF($N$6:N89,"ERROR")=0),SUM($J$6:J89)/Settings!$B$7,"")</f>
        <v/>
      </c>
      <c r="P89" s="24" t="str">
        <f aca="false">IF(AND(N89="OK",COUNTIF($N$6:N89,"ERROR")=0),SUM($L$6:L89)/Settings!$B$7,"")</f>
        <v/>
      </c>
      <c r="Q89" s="25" t="str">
        <f aca="false">IF(Settings!$B$26&lt;&gt;"OK","CHECK SETTINGS",IF(A89&gt;Settings!$B$8,IF(COUNTA(B89:I89,M89)&gt;0,"UNUSED INPUTS AFTER OBSERVED WINDOW",""),IF(N89&lt;&gt;"OK","CHECK ROW",IF(H89&gt;G89,"REVIEW RECOVERY ABOVE PERIOD COST; ","")&amp;IF(F89&gt;E89,"REVIEW REFUNDS ABOVE PERIOD SALES; ",""))))</f>
        <v/>
      </c>
    </row>
    <row r="90" customFormat="false" ht="48" hidden="false" customHeight="true" outlineLevel="0" collapsed="false">
      <c r="A90" s="21" t="n">
        <v>85</v>
      </c>
      <c r="B90" s="22"/>
      <c r="C90" s="22"/>
      <c r="D90" s="22"/>
      <c r="E90" s="23"/>
      <c r="F90" s="23"/>
      <c r="G90" s="23"/>
      <c r="H90" s="23"/>
      <c r="I90" s="23"/>
      <c r="J90" s="8" t="str">
        <f aca="false">IF(N90="OK",E90-F90,"")</f>
        <v/>
      </c>
      <c r="K90" s="8" t="str">
        <f aca="false">IF(N90="OK",J90-G90+H90,"")</f>
        <v/>
      </c>
      <c r="L90" s="8" t="str">
        <f aca="false">IF(N90="OK",K90-I90,"")</f>
        <v/>
      </c>
      <c r="M90" s="14"/>
      <c r="N90" s="16" t="str">
        <f aca="false">IF(Settings!$B$26&lt;&gt;"OK","ERROR",IF(A90&gt;Settings!$B$8,"NOT USED",IF(IFERROR(AND(COUNT(B90,D90:I90)=7,B90&gt;=0,B90&lt;=Settings!$B$7,B90=INT(B90),D90&gt;=B90,D90&lt;=1000000000000,D90=INT(D90),OR(AND(B90=0,D90=0),B90&gt;0),MIN(E90:I90)&gt;=0,MAX(E90:I90)&lt;=1000000000000,OR(D90&gt;0,E90=0),ISTEXT(M90),LEN(TRIM(M90))&gt;0,IF(Settings!$B$10="Subscription",AND(ISNUMBER(C90),C90&gt;=0,C90&lt;=Settings!$B$7,C90=INT(C90),IF(A90=1,TRUE(),C90&lt;=C89)),C90="")),FALSE()),"OK","ERROR")))</f>
        <v>NOT USED</v>
      </c>
      <c r="O90" s="24" t="str">
        <f aca="false">IF(AND(N90="OK",COUNTIF($N$6:N90,"ERROR")=0),SUM($J$6:J90)/Settings!$B$7,"")</f>
        <v/>
      </c>
      <c r="P90" s="24" t="str">
        <f aca="false">IF(AND(N90="OK",COUNTIF($N$6:N90,"ERROR")=0),SUM($L$6:L90)/Settings!$B$7,"")</f>
        <v/>
      </c>
      <c r="Q90" s="25" t="str">
        <f aca="false">IF(Settings!$B$26&lt;&gt;"OK","CHECK SETTINGS",IF(A90&gt;Settings!$B$8,IF(COUNTA(B90:I90,M90)&gt;0,"UNUSED INPUTS AFTER OBSERVED WINDOW",""),IF(N90&lt;&gt;"OK","CHECK ROW",IF(H90&gt;G90,"REVIEW RECOVERY ABOVE PERIOD COST; ","")&amp;IF(F90&gt;E90,"REVIEW REFUNDS ABOVE PERIOD SALES; ",""))))</f>
        <v/>
      </c>
    </row>
    <row r="91" customFormat="false" ht="48" hidden="false" customHeight="true" outlineLevel="0" collapsed="false">
      <c r="A91" s="21" t="n">
        <v>86</v>
      </c>
      <c r="B91" s="22"/>
      <c r="C91" s="22"/>
      <c r="D91" s="22"/>
      <c r="E91" s="23"/>
      <c r="F91" s="23"/>
      <c r="G91" s="23"/>
      <c r="H91" s="23"/>
      <c r="I91" s="23"/>
      <c r="J91" s="8" t="str">
        <f aca="false">IF(N91="OK",E91-F91,"")</f>
        <v/>
      </c>
      <c r="K91" s="8" t="str">
        <f aca="false">IF(N91="OK",J91-G91+H91,"")</f>
        <v/>
      </c>
      <c r="L91" s="8" t="str">
        <f aca="false">IF(N91="OK",K91-I91,"")</f>
        <v/>
      </c>
      <c r="M91" s="14"/>
      <c r="N91" s="16" t="str">
        <f aca="false">IF(Settings!$B$26&lt;&gt;"OK","ERROR",IF(A91&gt;Settings!$B$8,"NOT USED",IF(IFERROR(AND(COUNT(B91,D91:I91)=7,B91&gt;=0,B91&lt;=Settings!$B$7,B91=INT(B91),D91&gt;=B91,D91&lt;=1000000000000,D91=INT(D91),OR(AND(B91=0,D91=0),B91&gt;0),MIN(E91:I91)&gt;=0,MAX(E91:I91)&lt;=1000000000000,OR(D91&gt;0,E91=0),ISTEXT(M91),LEN(TRIM(M91))&gt;0,IF(Settings!$B$10="Subscription",AND(ISNUMBER(C91),C91&gt;=0,C91&lt;=Settings!$B$7,C91=INT(C91),IF(A91=1,TRUE(),C91&lt;=C90)),C91="")),FALSE()),"OK","ERROR")))</f>
        <v>NOT USED</v>
      </c>
      <c r="O91" s="24" t="str">
        <f aca="false">IF(AND(N91="OK",COUNTIF($N$6:N91,"ERROR")=0),SUM($J$6:J91)/Settings!$B$7,"")</f>
        <v/>
      </c>
      <c r="P91" s="24" t="str">
        <f aca="false">IF(AND(N91="OK",COUNTIF($N$6:N91,"ERROR")=0),SUM($L$6:L91)/Settings!$B$7,"")</f>
        <v/>
      </c>
      <c r="Q91" s="25" t="str">
        <f aca="false">IF(Settings!$B$26&lt;&gt;"OK","CHECK SETTINGS",IF(A91&gt;Settings!$B$8,IF(COUNTA(B91:I91,M91)&gt;0,"UNUSED INPUTS AFTER OBSERVED WINDOW",""),IF(N91&lt;&gt;"OK","CHECK ROW",IF(H91&gt;G91,"REVIEW RECOVERY ABOVE PERIOD COST; ","")&amp;IF(F91&gt;E91,"REVIEW REFUNDS ABOVE PERIOD SALES; ",""))))</f>
        <v/>
      </c>
    </row>
    <row r="92" customFormat="false" ht="48" hidden="false" customHeight="true" outlineLevel="0" collapsed="false">
      <c r="A92" s="21" t="n">
        <v>87</v>
      </c>
      <c r="B92" s="22"/>
      <c r="C92" s="22"/>
      <c r="D92" s="22"/>
      <c r="E92" s="23"/>
      <c r="F92" s="23"/>
      <c r="G92" s="23"/>
      <c r="H92" s="23"/>
      <c r="I92" s="23"/>
      <c r="J92" s="8" t="str">
        <f aca="false">IF(N92="OK",E92-F92,"")</f>
        <v/>
      </c>
      <c r="K92" s="8" t="str">
        <f aca="false">IF(N92="OK",J92-G92+H92,"")</f>
        <v/>
      </c>
      <c r="L92" s="8" t="str">
        <f aca="false">IF(N92="OK",K92-I92,"")</f>
        <v/>
      </c>
      <c r="M92" s="14"/>
      <c r="N92" s="16" t="str">
        <f aca="false">IF(Settings!$B$26&lt;&gt;"OK","ERROR",IF(A92&gt;Settings!$B$8,"NOT USED",IF(IFERROR(AND(COUNT(B92,D92:I92)=7,B92&gt;=0,B92&lt;=Settings!$B$7,B92=INT(B92),D92&gt;=B92,D92&lt;=1000000000000,D92=INT(D92),OR(AND(B92=0,D92=0),B92&gt;0),MIN(E92:I92)&gt;=0,MAX(E92:I92)&lt;=1000000000000,OR(D92&gt;0,E92=0),ISTEXT(M92),LEN(TRIM(M92))&gt;0,IF(Settings!$B$10="Subscription",AND(ISNUMBER(C92),C92&gt;=0,C92&lt;=Settings!$B$7,C92=INT(C92),IF(A92=1,TRUE(),C92&lt;=C91)),C92="")),FALSE()),"OK","ERROR")))</f>
        <v>NOT USED</v>
      </c>
      <c r="O92" s="24" t="str">
        <f aca="false">IF(AND(N92="OK",COUNTIF($N$6:N92,"ERROR")=0),SUM($J$6:J92)/Settings!$B$7,"")</f>
        <v/>
      </c>
      <c r="P92" s="24" t="str">
        <f aca="false">IF(AND(N92="OK",COUNTIF($N$6:N92,"ERROR")=0),SUM($L$6:L92)/Settings!$B$7,"")</f>
        <v/>
      </c>
      <c r="Q92" s="25" t="str">
        <f aca="false">IF(Settings!$B$26&lt;&gt;"OK","CHECK SETTINGS",IF(A92&gt;Settings!$B$8,IF(COUNTA(B92:I92,M92)&gt;0,"UNUSED INPUTS AFTER OBSERVED WINDOW",""),IF(N92&lt;&gt;"OK","CHECK ROW",IF(H92&gt;G92,"REVIEW RECOVERY ABOVE PERIOD COST; ","")&amp;IF(F92&gt;E92,"REVIEW REFUNDS ABOVE PERIOD SALES; ",""))))</f>
        <v/>
      </c>
    </row>
    <row r="93" customFormat="false" ht="48" hidden="false" customHeight="true" outlineLevel="0" collapsed="false">
      <c r="A93" s="21" t="n">
        <v>88</v>
      </c>
      <c r="B93" s="22"/>
      <c r="C93" s="22"/>
      <c r="D93" s="22"/>
      <c r="E93" s="23"/>
      <c r="F93" s="23"/>
      <c r="G93" s="23"/>
      <c r="H93" s="23"/>
      <c r="I93" s="23"/>
      <c r="J93" s="8" t="str">
        <f aca="false">IF(N93="OK",E93-F93,"")</f>
        <v/>
      </c>
      <c r="K93" s="8" t="str">
        <f aca="false">IF(N93="OK",J93-G93+H93,"")</f>
        <v/>
      </c>
      <c r="L93" s="8" t="str">
        <f aca="false">IF(N93="OK",K93-I93,"")</f>
        <v/>
      </c>
      <c r="M93" s="14"/>
      <c r="N93" s="16" t="str">
        <f aca="false">IF(Settings!$B$26&lt;&gt;"OK","ERROR",IF(A93&gt;Settings!$B$8,"NOT USED",IF(IFERROR(AND(COUNT(B93,D93:I93)=7,B93&gt;=0,B93&lt;=Settings!$B$7,B93=INT(B93),D93&gt;=B93,D93&lt;=1000000000000,D93=INT(D93),OR(AND(B93=0,D93=0),B93&gt;0),MIN(E93:I93)&gt;=0,MAX(E93:I93)&lt;=1000000000000,OR(D93&gt;0,E93=0),ISTEXT(M93),LEN(TRIM(M93))&gt;0,IF(Settings!$B$10="Subscription",AND(ISNUMBER(C93),C93&gt;=0,C93&lt;=Settings!$B$7,C93=INT(C93),IF(A93=1,TRUE(),C93&lt;=C92)),C93="")),FALSE()),"OK","ERROR")))</f>
        <v>NOT USED</v>
      </c>
      <c r="O93" s="24" t="str">
        <f aca="false">IF(AND(N93="OK",COUNTIF($N$6:N93,"ERROR")=0),SUM($J$6:J93)/Settings!$B$7,"")</f>
        <v/>
      </c>
      <c r="P93" s="24" t="str">
        <f aca="false">IF(AND(N93="OK",COUNTIF($N$6:N93,"ERROR")=0),SUM($L$6:L93)/Settings!$B$7,"")</f>
        <v/>
      </c>
      <c r="Q93" s="25" t="str">
        <f aca="false">IF(Settings!$B$26&lt;&gt;"OK","CHECK SETTINGS",IF(A93&gt;Settings!$B$8,IF(COUNTA(B93:I93,M93)&gt;0,"UNUSED INPUTS AFTER OBSERVED WINDOW",""),IF(N93&lt;&gt;"OK","CHECK ROW",IF(H93&gt;G93,"REVIEW RECOVERY ABOVE PERIOD COST; ","")&amp;IF(F93&gt;E93,"REVIEW REFUNDS ABOVE PERIOD SALES; ",""))))</f>
        <v/>
      </c>
    </row>
    <row r="94" customFormat="false" ht="48" hidden="false" customHeight="true" outlineLevel="0" collapsed="false">
      <c r="A94" s="21" t="n">
        <v>89</v>
      </c>
      <c r="B94" s="22"/>
      <c r="C94" s="22"/>
      <c r="D94" s="22"/>
      <c r="E94" s="23"/>
      <c r="F94" s="23"/>
      <c r="G94" s="23"/>
      <c r="H94" s="23"/>
      <c r="I94" s="23"/>
      <c r="J94" s="8" t="str">
        <f aca="false">IF(N94="OK",E94-F94,"")</f>
        <v/>
      </c>
      <c r="K94" s="8" t="str">
        <f aca="false">IF(N94="OK",J94-G94+H94,"")</f>
        <v/>
      </c>
      <c r="L94" s="8" t="str">
        <f aca="false">IF(N94="OK",K94-I94,"")</f>
        <v/>
      </c>
      <c r="M94" s="14"/>
      <c r="N94" s="16" t="str">
        <f aca="false">IF(Settings!$B$26&lt;&gt;"OK","ERROR",IF(A94&gt;Settings!$B$8,"NOT USED",IF(IFERROR(AND(COUNT(B94,D94:I94)=7,B94&gt;=0,B94&lt;=Settings!$B$7,B94=INT(B94),D94&gt;=B94,D94&lt;=1000000000000,D94=INT(D94),OR(AND(B94=0,D94=0),B94&gt;0),MIN(E94:I94)&gt;=0,MAX(E94:I94)&lt;=1000000000000,OR(D94&gt;0,E94=0),ISTEXT(M94),LEN(TRIM(M94))&gt;0,IF(Settings!$B$10="Subscription",AND(ISNUMBER(C94),C94&gt;=0,C94&lt;=Settings!$B$7,C94=INT(C94),IF(A94=1,TRUE(),C94&lt;=C93)),C94="")),FALSE()),"OK","ERROR")))</f>
        <v>NOT USED</v>
      </c>
      <c r="O94" s="24" t="str">
        <f aca="false">IF(AND(N94="OK",COUNTIF($N$6:N94,"ERROR")=0),SUM($J$6:J94)/Settings!$B$7,"")</f>
        <v/>
      </c>
      <c r="P94" s="24" t="str">
        <f aca="false">IF(AND(N94="OK",COUNTIF($N$6:N94,"ERROR")=0),SUM($L$6:L94)/Settings!$B$7,"")</f>
        <v/>
      </c>
      <c r="Q94" s="25" t="str">
        <f aca="false">IF(Settings!$B$26&lt;&gt;"OK","CHECK SETTINGS",IF(A94&gt;Settings!$B$8,IF(COUNTA(B94:I94,M94)&gt;0,"UNUSED INPUTS AFTER OBSERVED WINDOW",""),IF(N94&lt;&gt;"OK","CHECK ROW",IF(H94&gt;G94,"REVIEW RECOVERY ABOVE PERIOD COST; ","")&amp;IF(F94&gt;E94,"REVIEW REFUNDS ABOVE PERIOD SALES; ",""))))</f>
        <v/>
      </c>
    </row>
    <row r="95" customFormat="false" ht="48" hidden="false" customHeight="true" outlineLevel="0" collapsed="false">
      <c r="A95" s="21" t="n">
        <v>90</v>
      </c>
      <c r="B95" s="22"/>
      <c r="C95" s="22"/>
      <c r="D95" s="22"/>
      <c r="E95" s="23"/>
      <c r="F95" s="23"/>
      <c r="G95" s="23"/>
      <c r="H95" s="23"/>
      <c r="I95" s="23"/>
      <c r="J95" s="8" t="str">
        <f aca="false">IF(N95="OK",E95-F95,"")</f>
        <v/>
      </c>
      <c r="K95" s="8" t="str">
        <f aca="false">IF(N95="OK",J95-G95+H95,"")</f>
        <v/>
      </c>
      <c r="L95" s="8" t="str">
        <f aca="false">IF(N95="OK",K95-I95,"")</f>
        <v/>
      </c>
      <c r="M95" s="14"/>
      <c r="N95" s="16" t="str">
        <f aca="false">IF(Settings!$B$26&lt;&gt;"OK","ERROR",IF(A95&gt;Settings!$B$8,"NOT USED",IF(IFERROR(AND(COUNT(B95,D95:I95)=7,B95&gt;=0,B95&lt;=Settings!$B$7,B95=INT(B95),D95&gt;=B95,D95&lt;=1000000000000,D95=INT(D95),OR(AND(B95=0,D95=0),B95&gt;0),MIN(E95:I95)&gt;=0,MAX(E95:I95)&lt;=1000000000000,OR(D95&gt;0,E95=0),ISTEXT(M95),LEN(TRIM(M95))&gt;0,IF(Settings!$B$10="Subscription",AND(ISNUMBER(C95),C95&gt;=0,C95&lt;=Settings!$B$7,C95=INT(C95),IF(A95=1,TRUE(),C95&lt;=C94)),C95="")),FALSE()),"OK","ERROR")))</f>
        <v>NOT USED</v>
      </c>
      <c r="O95" s="24" t="str">
        <f aca="false">IF(AND(N95="OK",COUNTIF($N$6:N95,"ERROR")=0),SUM($J$6:J95)/Settings!$B$7,"")</f>
        <v/>
      </c>
      <c r="P95" s="24" t="str">
        <f aca="false">IF(AND(N95="OK",COUNTIF($N$6:N95,"ERROR")=0),SUM($L$6:L95)/Settings!$B$7,"")</f>
        <v/>
      </c>
      <c r="Q95" s="25" t="str">
        <f aca="false">IF(Settings!$B$26&lt;&gt;"OK","CHECK SETTINGS",IF(A95&gt;Settings!$B$8,IF(COUNTA(B95:I95,M95)&gt;0,"UNUSED INPUTS AFTER OBSERVED WINDOW",""),IF(N95&lt;&gt;"OK","CHECK ROW",IF(H95&gt;G95,"REVIEW RECOVERY ABOVE PERIOD COST; ","")&amp;IF(F95&gt;E95,"REVIEW REFUNDS ABOVE PERIOD SALES; ",""))))</f>
        <v/>
      </c>
    </row>
    <row r="96" customFormat="false" ht="48" hidden="false" customHeight="true" outlineLevel="0" collapsed="false">
      <c r="A96" s="21" t="n">
        <v>91</v>
      </c>
      <c r="B96" s="22"/>
      <c r="C96" s="22"/>
      <c r="D96" s="22"/>
      <c r="E96" s="23"/>
      <c r="F96" s="23"/>
      <c r="G96" s="23"/>
      <c r="H96" s="23"/>
      <c r="I96" s="23"/>
      <c r="J96" s="8" t="str">
        <f aca="false">IF(N96="OK",E96-F96,"")</f>
        <v/>
      </c>
      <c r="K96" s="8" t="str">
        <f aca="false">IF(N96="OK",J96-G96+H96,"")</f>
        <v/>
      </c>
      <c r="L96" s="8" t="str">
        <f aca="false">IF(N96="OK",K96-I96,"")</f>
        <v/>
      </c>
      <c r="M96" s="14"/>
      <c r="N96" s="16" t="str">
        <f aca="false">IF(Settings!$B$26&lt;&gt;"OK","ERROR",IF(A96&gt;Settings!$B$8,"NOT USED",IF(IFERROR(AND(COUNT(B96,D96:I96)=7,B96&gt;=0,B96&lt;=Settings!$B$7,B96=INT(B96),D96&gt;=B96,D96&lt;=1000000000000,D96=INT(D96),OR(AND(B96=0,D96=0),B96&gt;0),MIN(E96:I96)&gt;=0,MAX(E96:I96)&lt;=1000000000000,OR(D96&gt;0,E96=0),ISTEXT(M96),LEN(TRIM(M96))&gt;0,IF(Settings!$B$10="Subscription",AND(ISNUMBER(C96),C96&gt;=0,C96&lt;=Settings!$B$7,C96=INT(C96),IF(A96=1,TRUE(),C96&lt;=C95)),C96="")),FALSE()),"OK","ERROR")))</f>
        <v>NOT USED</v>
      </c>
      <c r="O96" s="24" t="str">
        <f aca="false">IF(AND(N96="OK",COUNTIF($N$6:N96,"ERROR")=0),SUM($J$6:J96)/Settings!$B$7,"")</f>
        <v/>
      </c>
      <c r="P96" s="24" t="str">
        <f aca="false">IF(AND(N96="OK",COUNTIF($N$6:N96,"ERROR")=0),SUM($L$6:L96)/Settings!$B$7,"")</f>
        <v/>
      </c>
      <c r="Q96" s="25" t="str">
        <f aca="false">IF(Settings!$B$26&lt;&gt;"OK","CHECK SETTINGS",IF(A96&gt;Settings!$B$8,IF(COUNTA(B96:I96,M96)&gt;0,"UNUSED INPUTS AFTER OBSERVED WINDOW",""),IF(N96&lt;&gt;"OK","CHECK ROW",IF(H96&gt;G96,"REVIEW RECOVERY ABOVE PERIOD COST; ","")&amp;IF(F96&gt;E96,"REVIEW REFUNDS ABOVE PERIOD SALES; ",""))))</f>
        <v/>
      </c>
    </row>
    <row r="97" customFormat="false" ht="48" hidden="false" customHeight="true" outlineLevel="0" collapsed="false">
      <c r="A97" s="21" t="n">
        <v>92</v>
      </c>
      <c r="B97" s="22"/>
      <c r="C97" s="22"/>
      <c r="D97" s="22"/>
      <c r="E97" s="23"/>
      <c r="F97" s="23"/>
      <c r="G97" s="23"/>
      <c r="H97" s="23"/>
      <c r="I97" s="23"/>
      <c r="J97" s="8" t="str">
        <f aca="false">IF(N97="OK",E97-F97,"")</f>
        <v/>
      </c>
      <c r="K97" s="8" t="str">
        <f aca="false">IF(N97="OK",J97-G97+H97,"")</f>
        <v/>
      </c>
      <c r="L97" s="8" t="str">
        <f aca="false">IF(N97="OK",K97-I97,"")</f>
        <v/>
      </c>
      <c r="M97" s="14"/>
      <c r="N97" s="16" t="str">
        <f aca="false">IF(Settings!$B$26&lt;&gt;"OK","ERROR",IF(A97&gt;Settings!$B$8,"NOT USED",IF(IFERROR(AND(COUNT(B97,D97:I97)=7,B97&gt;=0,B97&lt;=Settings!$B$7,B97=INT(B97),D97&gt;=B97,D97&lt;=1000000000000,D97=INT(D97),OR(AND(B97=0,D97=0),B97&gt;0),MIN(E97:I97)&gt;=0,MAX(E97:I97)&lt;=1000000000000,OR(D97&gt;0,E97=0),ISTEXT(M97),LEN(TRIM(M97))&gt;0,IF(Settings!$B$10="Subscription",AND(ISNUMBER(C97),C97&gt;=0,C97&lt;=Settings!$B$7,C97=INT(C97),IF(A97=1,TRUE(),C97&lt;=C96)),C97="")),FALSE()),"OK","ERROR")))</f>
        <v>NOT USED</v>
      </c>
      <c r="O97" s="24" t="str">
        <f aca="false">IF(AND(N97="OK",COUNTIF($N$6:N97,"ERROR")=0),SUM($J$6:J97)/Settings!$B$7,"")</f>
        <v/>
      </c>
      <c r="P97" s="24" t="str">
        <f aca="false">IF(AND(N97="OK",COUNTIF($N$6:N97,"ERROR")=0),SUM($L$6:L97)/Settings!$B$7,"")</f>
        <v/>
      </c>
      <c r="Q97" s="25" t="str">
        <f aca="false">IF(Settings!$B$26&lt;&gt;"OK","CHECK SETTINGS",IF(A97&gt;Settings!$B$8,IF(COUNTA(B97:I97,M97)&gt;0,"UNUSED INPUTS AFTER OBSERVED WINDOW",""),IF(N97&lt;&gt;"OK","CHECK ROW",IF(H97&gt;G97,"REVIEW RECOVERY ABOVE PERIOD COST; ","")&amp;IF(F97&gt;E97,"REVIEW REFUNDS ABOVE PERIOD SALES; ",""))))</f>
        <v/>
      </c>
    </row>
    <row r="98" customFormat="false" ht="48" hidden="false" customHeight="true" outlineLevel="0" collapsed="false">
      <c r="A98" s="21" t="n">
        <v>93</v>
      </c>
      <c r="B98" s="22"/>
      <c r="C98" s="22"/>
      <c r="D98" s="22"/>
      <c r="E98" s="23"/>
      <c r="F98" s="23"/>
      <c r="G98" s="23"/>
      <c r="H98" s="23"/>
      <c r="I98" s="23"/>
      <c r="J98" s="8" t="str">
        <f aca="false">IF(N98="OK",E98-F98,"")</f>
        <v/>
      </c>
      <c r="K98" s="8" t="str">
        <f aca="false">IF(N98="OK",J98-G98+H98,"")</f>
        <v/>
      </c>
      <c r="L98" s="8" t="str">
        <f aca="false">IF(N98="OK",K98-I98,"")</f>
        <v/>
      </c>
      <c r="M98" s="14"/>
      <c r="N98" s="16" t="str">
        <f aca="false">IF(Settings!$B$26&lt;&gt;"OK","ERROR",IF(A98&gt;Settings!$B$8,"NOT USED",IF(IFERROR(AND(COUNT(B98,D98:I98)=7,B98&gt;=0,B98&lt;=Settings!$B$7,B98=INT(B98),D98&gt;=B98,D98&lt;=1000000000000,D98=INT(D98),OR(AND(B98=0,D98=0),B98&gt;0),MIN(E98:I98)&gt;=0,MAX(E98:I98)&lt;=1000000000000,OR(D98&gt;0,E98=0),ISTEXT(M98),LEN(TRIM(M98))&gt;0,IF(Settings!$B$10="Subscription",AND(ISNUMBER(C98),C98&gt;=0,C98&lt;=Settings!$B$7,C98=INT(C98),IF(A98=1,TRUE(),C98&lt;=C97)),C98="")),FALSE()),"OK","ERROR")))</f>
        <v>NOT USED</v>
      </c>
      <c r="O98" s="24" t="str">
        <f aca="false">IF(AND(N98="OK",COUNTIF($N$6:N98,"ERROR")=0),SUM($J$6:J98)/Settings!$B$7,"")</f>
        <v/>
      </c>
      <c r="P98" s="24" t="str">
        <f aca="false">IF(AND(N98="OK",COUNTIF($N$6:N98,"ERROR")=0),SUM($L$6:L98)/Settings!$B$7,"")</f>
        <v/>
      </c>
      <c r="Q98" s="25" t="str">
        <f aca="false">IF(Settings!$B$26&lt;&gt;"OK","CHECK SETTINGS",IF(A98&gt;Settings!$B$8,IF(COUNTA(B98:I98,M98)&gt;0,"UNUSED INPUTS AFTER OBSERVED WINDOW",""),IF(N98&lt;&gt;"OK","CHECK ROW",IF(H98&gt;G98,"REVIEW RECOVERY ABOVE PERIOD COST; ","")&amp;IF(F98&gt;E98,"REVIEW REFUNDS ABOVE PERIOD SALES; ",""))))</f>
        <v/>
      </c>
    </row>
    <row r="99" customFormat="false" ht="48" hidden="false" customHeight="true" outlineLevel="0" collapsed="false">
      <c r="A99" s="21" t="n">
        <v>94</v>
      </c>
      <c r="B99" s="22"/>
      <c r="C99" s="22"/>
      <c r="D99" s="22"/>
      <c r="E99" s="23"/>
      <c r="F99" s="23"/>
      <c r="G99" s="23"/>
      <c r="H99" s="23"/>
      <c r="I99" s="23"/>
      <c r="J99" s="8" t="str">
        <f aca="false">IF(N99="OK",E99-F99,"")</f>
        <v/>
      </c>
      <c r="K99" s="8" t="str">
        <f aca="false">IF(N99="OK",J99-G99+H99,"")</f>
        <v/>
      </c>
      <c r="L99" s="8" t="str">
        <f aca="false">IF(N99="OK",K99-I99,"")</f>
        <v/>
      </c>
      <c r="M99" s="14"/>
      <c r="N99" s="16" t="str">
        <f aca="false">IF(Settings!$B$26&lt;&gt;"OK","ERROR",IF(A99&gt;Settings!$B$8,"NOT USED",IF(IFERROR(AND(COUNT(B99,D99:I99)=7,B99&gt;=0,B99&lt;=Settings!$B$7,B99=INT(B99),D99&gt;=B99,D99&lt;=1000000000000,D99=INT(D99),OR(AND(B99=0,D99=0),B99&gt;0),MIN(E99:I99)&gt;=0,MAX(E99:I99)&lt;=1000000000000,OR(D99&gt;0,E99=0),ISTEXT(M99),LEN(TRIM(M99))&gt;0,IF(Settings!$B$10="Subscription",AND(ISNUMBER(C99),C99&gt;=0,C99&lt;=Settings!$B$7,C99=INT(C99),IF(A99=1,TRUE(),C99&lt;=C98)),C99="")),FALSE()),"OK","ERROR")))</f>
        <v>NOT USED</v>
      </c>
      <c r="O99" s="24" t="str">
        <f aca="false">IF(AND(N99="OK",COUNTIF($N$6:N99,"ERROR")=0),SUM($J$6:J99)/Settings!$B$7,"")</f>
        <v/>
      </c>
      <c r="P99" s="24" t="str">
        <f aca="false">IF(AND(N99="OK",COUNTIF($N$6:N99,"ERROR")=0),SUM($L$6:L99)/Settings!$B$7,"")</f>
        <v/>
      </c>
      <c r="Q99" s="25" t="str">
        <f aca="false">IF(Settings!$B$26&lt;&gt;"OK","CHECK SETTINGS",IF(A99&gt;Settings!$B$8,IF(COUNTA(B99:I99,M99)&gt;0,"UNUSED INPUTS AFTER OBSERVED WINDOW",""),IF(N99&lt;&gt;"OK","CHECK ROW",IF(H99&gt;G99,"REVIEW RECOVERY ABOVE PERIOD COST; ","")&amp;IF(F99&gt;E99,"REVIEW REFUNDS ABOVE PERIOD SALES; ",""))))</f>
        <v/>
      </c>
    </row>
    <row r="100" customFormat="false" ht="48" hidden="false" customHeight="true" outlineLevel="0" collapsed="false">
      <c r="A100" s="21" t="n">
        <v>95</v>
      </c>
      <c r="B100" s="22"/>
      <c r="C100" s="22"/>
      <c r="D100" s="22"/>
      <c r="E100" s="23"/>
      <c r="F100" s="23"/>
      <c r="G100" s="23"/>
      <c r="H100" s="23"/>
      <c r="I100" s="23"/>
      <c r="J100" s="8" t="str">
        <f aca="false">IF(N100="OK",E100-F100,"")</f>
        <v/>
      </c>
      <c r="K100" s="8" t="str">
        <f aca="false">IF(N100="OK",J100-G100+H100,"")</f>
        <v/>
      </c>
      <c r="L100" s="8" t="str">
        <f aca="false">IF(N100="OK",K100-I100,"")</f>
        <v/>
      </c>
      <c r="M100" s="14"/>
      <c r="N100" s="16" t="str">
        <f aca="false">IF(Settings!$B$26&lt;&gt;"OK","ERROR",IF(A100&gt;Settings!$B$8,"NOT USED",IF(IFERROR(AND(COUNT(B100,D100:I100)=7,B100&gt;=0,B100&lt;=Settings!$B$7,B100=INT(B100),D100&gt;=B100,D100&lt;=1000000000000,D100=INT(D100),OR(AND(B100=0,D100=0),B100&gt;0),MIN(E100:I100)&gt;=0,MAX(E100:I100)&lt;=1000000000000,OR(D100&gt;0,E100=0),ISTEXT(M100),LEN(TRIM(M100))&gt;0,IF(Settings!$B$10="Subscription",AND(ISNUMBER(C100),C100&gt;=0,C100&lt;=Settings!$B$7,C100=INT(C100),IF(A100=1,TRUE(),C100&lt;=C99)),C100="")),FALSE()),"OK","ERROR")))</f>
        <v>NOT USED</v>
      </c>
      <c r="O100" s="24" t="str">
        <f aca="false">IF(AND(N100="OK",COUNTIF($N$6:N100,"ERROR")=0),SUM($J$6:J100)/Settings!$B$7,"")</f>
        <v/>
      </c>
      <c r="P100" s="24" t="str">
        <f aca="false">IF(AND(N100="OK",COUNTIF($N$6:N100,"ERROR")=0),SUM($L$6:L100)/Settings!$B$7,"")</f>
        <v/>
      </c>
      <c r="Q100" s="25" t="str">
        <f aca="false">IF(Settings!$B$26&lt;&gt;"OK","CHECK SETTINGS",IF(A100&gt;Settings!$B$8,IF(COUNTA(B100:I100,M100)&gt;0,"UNUSED INPUTS AFTER OBSERVED WINDOW",""),IF(N100&lt;&gt;"OK","CHECK ROW",IF(H100&gt;G100,"REVIEW RECOVERY ABOVE PERIOD COST; ","")&amp;IF(F100&gt;E100,"REVIEW REFUNDS ABOVE PERIOD SALES; ",""))))</f>
        <v/>
      </c>
    </row>
    <row r="101" customFormat="false" ht="48" hidden="false" customHeight="true" outlineLevel="0" collapsed="false">
      <c r="A101" s="21" t="n">
        <v>96</v>
      </c>
      <c r="B101" s="22"/>
      <c r="C101" s="22"/>
      <c r="D101" s="22"/>
      <c r="E101" s="23"/>
      <c r="F101" s="23"/>
      <c r="G101" s="23"/>
      <c r="H101" s="23"/>
      <c r="I101" s="23"/>
      <c r="J101" s="8" t="str">
        <f aca="false">IF(N101="OK",E101-F101,"")</f>
        <v/>
      </c>
      <c r="K101" s="8" t="str">
        <f aca="false">IF(N101="OK",J101-G101+H101,"")</f>
        <v/>
      </c>
      <c r="L101" s="8" t="str">
        <f aca="false">IF(N101="OK",K101-I101,"")</f>
        <v/>
      </c>
      <c r="M101" s="14"/>
      <c r="N101" s="16" t="str">
        <f aca="false">IF(Settings!$B$26&lt;&gt;"OK","ERROR",IF(A101&gt;Settings!$B$8,"NOT USED",IF(IFERROR(AND(COUNT(B101,D101:I101)=7,B101&gt;=0,B101&lt;=Settings!$B$7,B101=INT(B101),D101&gt;=B101,D101&lt;=1000000000000,D101=INT(D101),OR(AND(B101=0,D101=0),B101&gt;0),MIN(E101:I101)&gt;=0,MAX(E101:I101)&lt;=1000000000000,OR(D101&gt;0,E101=0),ISTEXT(M101),LEN(TRIM(M101))&gt;0,IF(Settings!$B$10="Subscription",AND(ISNUMBER(C101),C101&gt;=0,C101&lt;=Settings!$B$7,C101=INT(C101),IF(A101=1,TRUE(),C101&lt;=C100)),C101="")),FALSE()),"OK","ERROR")))</f>
        <v>NOT USED</v>
      </c>
      <c r="O101" s="24" t="str">
        <f aca="false">IF(AND(N101="OK",COUNTIF($N$6:N101,"ERROR")=0),SUM($J$6:J101)/Settings!$B$7,"")</f>
        <v/>
      </c>
      <c r="P101" s="24" t="str">
        <f aca="false">IF(AND(N101="OK",COUNTIF($N$6:N101,"ERROR")=0),SUM($L$6:L101)/Settings!$B$7,"")</f>
        <v/>
      </c>
      <c r="Q101" s="25" t="str">
        <f aca="false">IF(Settings!$B$26&lt;&gt;"OK","CHECK SETTINGS",IF(A101&gt;Settings!$B$8,IF(COUNTA(B101:I101,M101)&gt;0,"UNUSED INPUTS AFTER OBSERVED WINDOW",""),IF(N101&lt;&gt;"OK","CHECK ROW",IF(H101&gt;G101,"REVIEW RECOVERY ABOVE PERIOD COST; ","")&amp;IF(F101&gt;E101,"REVIEW REFUNDS ABOVE PERIOD SALES; ",""))))</f>
        <v/>
      </c>
    </row>
    <row r="102" customFormat="false" ht="48" hidden="false" customHeight="true" outlineLevel="0" collapsed="false">
      <c r="A102" s="21" t="n">
        <v>97</v>
      </c>
      <c r="B102" s="22"/>
      <c r="C102" s="22"/>
      <c r="D102" s="22"/>
      <c r="E102" s="23"/>
      <c r="F102" s="23"/>
      <c r="G102" s="23"/>
      <c r="H102" s="23"/>
      <c r="I102" s="23"/>
      <c r="J102" s="8" t="str">
        <f aca="false">IF(N102="OK",E102-F102,"")</f>
        <v/>
      </c>
      <c r="K102" s="8" t="str">
        <f aca="false">IF(N102="OK",J102-G102+H102,"")</f>
        <v/>
      </c>
      <c r="L102" s="8" t="str">
        <f aca="false">IF(N102="OK",K102-I102,"")</f>
        <v/>
      </c>
      <c r="M102" s="14"/>
      <c r="N102" s="16" t="str">
        <f aca="false">IF(Settings!$B$26&lt;&gt;"OK","ERROR",IF(A102&gt;Settings!$B$8,"NOT USED",IF(IFERROR(AND(COUNT(B102,D102:I102)=7,B102&gt;=0,B102&lt;=Settings!$B$7,B102=INT(B102),D102&gt;=B102,D102&lt;=1000000000000,D102=INT(D102),OR(AND(B102=0,D102=0),B102&gt;0),MIN(E102:I102)&gt;=0,MAX(E102:I102)&lt;=1000000000000,OR(D102&gt;0,E102=0),ISTEXT(M102),LEN(TRIM(M102))&gt;0,IF(Settings!$B$10="Subscription",AND(ISNUMBER(C102),C102&gt;=0,C102&lt;=Settings!$B$7,C102=INT(C102),IF(A102=1,TRUE(),C102&lt;=C101)),C102="")),FALSE()),"OK","ERROR")))</f>
        <v>NOT USED</v>
      </c>
      <c r="O102" s="24" t="str">
        <f aca="false">IF(AND(N102="OK",COUNTIF($N$6:N102,"ERROR")=0),SUM($J$6:J102)/Settings!$B$7,"")</f>
        <v/>
      </c>
      <c r="P102" s="24" t="str">
        <f aca="false">IF(AND(N102="OK",COUNTIF($N$6:N102,"ERROR")=0),SUM($L$6:L102)/Settings!$B$7,"")</f>
        <v/>
      </c>
      <c r="Q102" s="25" t="str">
        <f aca="false">IF(Settings!$B$26&lt;&gt;"OK","CHECK SETTINGS",IF(A102&gt;Settings!$B$8,IF(COUNTA(B102:I102,M102)&gt;0,"UNUSED INPUTS AFTER OBSERVED WINDOW",""),IF(N102&lt;&gt;"OK","CHECK ROW",IF(H102&gt;G102,"REVIEW RECOVERY ABOVE PERIOD COST; ","")&amp;IF(F102&gt;E102,"REVIEW REFUNDS ABOVE PERIOD SALES; ",""))))</f>
        <v/>
      </c>
    </row>
    <row r="103" customFormat="false" ht="48" hidden="false" customHeight="true" outlineLevel="0" collapsed="false">
      <c r="A103" s="21" t="n">
        <v>98</v>
      </c>
      <c r="B103" s="22"/>
      <c r="C103" s="22"/>
      <c r="D103" s="22"/>
      <c r="E103" s="23"/>
      <c r="F103" s="23"/>
      <c r="G103" s="23"/>
      <c r="H103" s="23"/>
      <c r="I103" s="23"/>
      <c r="J103" s="8" t="str">
        <f aca="false">IF(N103="OK",E103-F103,"")</f>
        <v/>
      </c>
      <c r="K103" s="8" t="str">
        <f aca="false">IF(N103="OK",J103-G103+H103,"")</f>
        <v/>
      </c>
      <c r="L103" s="8" t="str">
        <f aca="false">IF(N103="OK",K103-I103,"")</f>
        <v/>
      </c>
      <c r="M103" s="14"/>
      <c r="N103" s="16" t="str">
        <f aca="false">IF(Settings!$B$26&lt;&gt;"OK","ERROR",IF(A103&gt;Settings!$B$8,"NOT USED",IF(IFERROR(AND(COUNT(B103,D103:I103)=7,B103&gt;=0,B103&lt;=Settings!$B$7,B103=INT(B103),D103&gt;=B103,D103&lt;=1000000000000,D103=INT(D103),OR(AND(B103=0,D103=0),B103&gt;0),MIN(E103:I103)&gt;=0,MAX(E103:I103)&lt;=1000000000000,OR(D103&gt;0,E103=0),ISTEXT(M103),LEN(TRIM(M103))&gt;0,IF(Settings!$B$10="Subscription",AND(ISNUMBER(C103),C103&gt;=0,C103&lt;=Settings!$B$7,C103=INT(C103),IF(A103=1,TRUE(),C103&lt;=C102)),C103="")),FALSE()),"OK","ERROR")))</f>
        <v>NOT USED</v>
      </c>
      <c r="O103" s="24" t="str">
        <f aca="false">IF(AND(N103="OK",COUNTIF($N$6:N103,"ERROR")=0),SUM($J$6:J103)/Settings!$B$7,"")</f>
        <v/>
      </c>
      <c r="P103" s="24" t="str">
        <f aca="false">IF(AND(N103="OK",COUNTIF($N$6:N103,"ERROR")=0),SUM($L$6:L103)/Settings!$B$7,"")</f>
        <v/>
      </c>
      <c r="Q103" s="25" t="str">
        <f aca="false">IF(Settings!$B$26&lt;&gt;"OK","CHECK SETTINGS",IF(A103&gt;Settings!$B$8,IF(COUNTA(B103:I103,M103)&gt;0,"UNUSED INPUTS AFTER OBSERVED WINDOW",""),IF(N103&lt;&gt;"OK","CHECK ROW",IF(H103&gt;G103,"REVIEW RECOVERY ABOVE PERIOD COST; ","")&amp;IF(F103&gt;E103,"REVIEW REFUNDS ABOVE PERIOD SALES; ",""))))</f>
        <v/>
      </c>
    </row>
    <row r="104" customFormat="false" ht="48" hidden="false" customHeight="true" outlineLevel="0" collapsed="false">
      <c r="A104" s="21" t="n">
        <v>99</v>
      </c>
      <c r="B104" s="22"/>
      <c r="C104" s="22"/>
      <c r="D104" s="22"/>
      <c r="E104" s="23"/>
      <c r="F104" s="23"/>
      <c r="G104" s="23"/>
      <c r="H104" s="23"/>
      <c r="I104" s="23"/>
      <c r="J104" s="8" t="str">
        <f aca="false">IF(N104="OK",E104-F104,"")</f>
        <v/>
      </c>
      <c r="K104" s="8" t="str">
        <f aca="false">IF(N104="OK",J104-G104+H104,"")</f>
        <v/>
      </c>
      <c r="L104" s="8" t="str">
        <f aca="false">IF(N104="OK",K104-I104,"")</f>
        <v/>
      </c>
      <c r="M104" s="14"/>
      <c r="N104" s="16" t="str">
        <f aca="false">IF(Settings!$B$26&lt;&gt;"OK","ERROR",IF(A104&gt;Settings!$B$8,"NOT USED",IF(IFERROR(AND(COUNT(B104,D104:I104)=7,B104&gt;=0,B104&lt;=Settings!$B$7,B104=INT(B104),D104&gt;=B104,D104&lt;=1000000000000,D104=INT(D104),OR(AND(B104=0,D104=0),B104&gt;0),MIN(E104:I104)&gt;=0,MAX(E104:I104)&lt;=1000000000000,OR(D104&gt;0,E104=0),ISTEXT(M104),LEN(TRIM(M104))&gt;0,IF(Settings!$B$10="Subscription",AND(ISNUMBER(C104),C104&gt;=0,C104&lt;=Settings!$B$7,C104=INT(C104),IF(A104=1,TRUE(),C104&lt;=C103)),C104="")),FALSE()),"OK","ERROR")))</f>
        <v>NOT USED</v>
      </c>
      <c r="O104" s="24" t="str">
        <f aca="false">IF(AND(N104="OK",COUNTIF($N$6:N104,"ERROR")=0),SUM($J$6:J104)/Settings!$B$7,"")</f>
        <v/>
      </c>
      <c r="P104" s="24" t="str">
        <f aca="false">IF(AND(N104="OK",COUNTIF($N$6:N104,"ERROR")=0),SUM($L$6:L104)/Settings!$B$7,"")</f>
        <v/>
      </c>
      <c r="Q104" s="25" t="str">
        <f aca="false">IF(Settings!$B$26&lt;&gt;"OK","CHECK SETTINGS",IF(A104&gt;Settings!$B$8,IF(COUNTA(B104:I104,M104)&gt;0,"UNUSED INPUTS AFTER OBSERVED WINDOW",""),IF(N104&lt;&gt;"OK","CHECK ROW",IF(H104&gt;G104,"REVIEW RECOVERY ABOVE PERIOD COST; ","")&amp;IF(F104&gt;E104,"REVIEW REFUNDS ABOVE PERIOD SALES; ",""))))</f>
        <v/>
      </c>
    </row>
    <row r="105" customFormat="false" ht="48" hidden="false" customHeight="true" outlineLevel="0" collapsed="false">
      <c r="A105" s="21" t="n">
        <v>100</v>
      </c>
      <c r="B105" s="22"/>
      <c r="C105" s="22"/>
      <c r="D105" s="22"/>
      <c r="E105" s="23"/>
      <c r="F105" s="23"/>
      <c r="G105" s="23"/>
      <c r="H105" s="23"/>
      <c r="I105" s="23"/>
      <c r="J105" s="8" t="str">
        <f aca="false">IF(N105="OK",E105-F105,"")</f>
        <v/>
      </c>
      <c r="K105" s="8" t="str">
        <f aca="false">IF(N105="OK",J105-G105+H105,"")</f>
        <v/>
      </c>
      <c r="L105" s="8" t="str">
        <f aca="false">IF(N105="OK",K105-I105,"")</f>
        <v/>
      </c>
      <c r="M105" s="14"/>
      <c r="N105" s="16" t="str">
        <f aca="false">IF(Settings!$B$26&lt;&gt;"OK","ERROR",IF(A105&gt;Settings!$B$8,"NOT USED",IF(IFERROR(AND(COUNT(B105,D105:I105)=7,B105&gt;=0,B105&lt;=Settings!$B$7,B105=INT(B105),D105&gt;=B105,D105&lt;=1000000000000,D105=INT(D105),OR(AND(B105=0,D105=0),B105&gt;0),MIN(E105:I105)&gt;=0,MAX(E105:I105)&lt;=1000000000000,OR(D105&gt;0,E105=0),ISTEXT(M105),LEN(TRIM(M105))&gt;0,IF(Settings!$B$10="Subscription",AND(ISNUMBER(C105),C105&gt;=0,C105&lt;=Settings!$B$7,C105=INT(C105),IF(A105=1,TRUE(),C105&lt;=C104)),C105="")),FALSE()),"OK","ERROR")))</f>
        <v>NOT USED</v>
      </c>
      <c r="O105" s="24" t="str">
        <f aca="false">IF(AND(N105="OK",COUNTIF($N$6:N105,"ERROR")=0),SUM($J$6:J105)/Settings!$B$7,"")</f>
        <v/>
      </c>
      <c r="P105" s="24" t="str">
        <f aca="false">IF(AND(N105="OK",COUNTIF($N$6:N105,"ERROR")=0),SUM($L$6:L105)/Settings!$B$7,"")</f>
        <v/>
      </c>
      <c r="Q105" s="25" t="str">
        <f aca="false">IF(Settings!$B$26&lt;&gt;"OK","CHECK SETTINGS",IF(A105&gt;Settings!$B$8,IF(COUNTA(B105:I105,M105)&gt;0,"UNUSED INPUTS AFTER OBSERVED WINDOW",""),IF(N105&lt;&gt;"OK","CHECK ROW",IF(H105&gt;G105,"REVIEW RECOVERY ABOVE PERIOD COST; ","")&amp;IF(F105&gt;E105,"REVIEW REFUNDS ABOVE PERIOD SALES; ",""))))</f>
        <v/>
      </c>
    </row>
    <row r="106" customFormat="false" ht="48" hidden="false" customHeight="true" outlineLevel="0" collapsed="false">
      <c r="A106" s="21" t="n">
        <v>101</v>
      </c>
      <c r="B106" s="22"/>
      <c r="C106" s="22"/>
      <c r="D106" s="22"/>
      <c r="E106" s="23"/>
      <c r="F106" s="23"/>
      <c r="G106" s="23"/>
      <c r="H106" s="23"/>
      <c r="I106" s="23"/>
      <c r="J106" s="8" t="str">
        <f aca="false">IF(N106="OK",E106-F106,"")</f>
        <v/>
      </c>
      <c r="K106" s="8" t="str">
        <f aca="false">IF(N106="OK",J106-G106+H106,"")</f>
        <v/>
      </c>
      <c r="L106" s="8" t="str">
        <f aca="false">IF(N106="OK",K106-I106,"")</f>
        <v/>
      </c>
      <c r="M106" s="14"/>
      <c r="N106" s="16" t="str">
        <f aca="false">IF(Settings!$B$26&lt;&gt;"OK","ERROR",IF(A106&gt;Settings!$B$8,"NOT USED",IF(IFERROR(AND(COUNT(B106,D106:I106)=7,B106&gt;=0,B106&lt;=Settings!$B$7,B106=INT(B106),D106&gt;=B106,D106&lt;=1000000000000,D106=INT(D106),OR(AND(B106=0,D106=0),B106&gt;0),MIN(E106:I106)&gt;=0,MAX(E106:I106)&lt;=1000000000000,OR(D106&gt;0,E106=0),ISTEXT(M106),LEN(TRIM(M106))&gt;0,IF(Settings!$B$10="Subscription",AND(ISNUMBER(C106),C106&gt;=0,C106&lt;=Settings!$B$7,C106=INT(C106),IF(A106=1,TRUE(),C106&lt;=C105)),C106="")),FALSE()),"OK","ERROR")))</f>
        <v>NOT USED</v>
      </c>
      <c r="O106" s="24" t="str">
        <f aca="false">IF(AND(N106="OK",COUNTIF($N$6:N106,"ERROR")=0),SUM($J$6:J106)/Settings!$B$7,"")</f>
        <v/>
      </c>
      <c r="P106" s="24" t="str">
        <f aca="false">IF(AND(N106="OK",COUNTIF($N$6:N106,"ERROR")=0),SUM($L$6:L106)/Settings!$B$7,"")</f>
        <v/>
      </c>
      <c r="Q106" s="25" t="str">
        <f aca="false">IF(Settings!$B$26&lt;&gt;"OK","CHECK SETTINGS",IF(A106&gt;Settings!$B$8,IF(COUNTA(B106:I106,M106)&gt;0,"UNUSED INPUTS AFTER OBSERVED WINDOW",""),IF(N106&lt;&gt;"OK","CHECK ROW",IF(H106&gt;G106,"REVIEW RECOVERY ABOVE PERIOD COST; ","")&amp;IF(F106&gt;E106,"REVIEW REFUNDS ABOVE PERIOD SALES; ",""))))</f>
        <v/>
      </c>
    </row>
    <row r="107" customFormat="false" ht="48" hidden="false" customHeight="true" outlineLevel="0" collapsed="false">
      <c r="A107" s="21" t="n">
        <v>102</v>
      </c>
      <c r="B107" s="22"/>
      <c r="C107" s="22"/>
      <c r="D107" s="22"/>
      <c r="E107" s="23"/>
      <c r="F107" s="23"/>
      <c r="G107" s="23"/>
      <c r="H107" s="23"/>
      <c r="I107" s="23"/>
      <c r="J107" s="8" t="str">
        <f aca="false">IF(N107="OK",E107-F107,"")</f>
        <v/>
      </c>
      <c r="K107" s="8" t="str">
        <f aca="false">IF(N107="OK",J107-G107+H107,"")</f>
        <v/>
      </c>
      <c r="L107" s="8" t="str">
        <f aca="false">IF(N107="OK",K107-I107,"")</f>
        <v/>
      </c>
      <c r="M107" s="14"/>
      <c r="N107" s="16" t="str">
        <f aca="false">IF(Settings!$B$26&lt;&gt;"OK","ERROR",IF(A107&gt;Settings!$B$8,"NOT USED",IF(IFERROR(AND(COUNT(B107,D107:I107)=7,B107&gt;=0,B107&lt;=Settings!$B$7,B107=INT(B107),D107&gt;=B107,D107&lt;=1000000000000,D107=INT(D107),OR(AND(B107=0,D107=0),B107&gt;0),MIN(E107:I107)&gt;=0,MAX(E107:I107)&lt;=1000000000000,OR(D107&gt;0,E107=0),ISTEXT(M107),LEN(TRIM(M107))&gt;0,IF(Settings!$B$10="Subscription",AND(ISNUMBER(C107),C107&gt;=0,C107&lt;=Settings!$B$7,C107=INT(C107),IF(A107=1,TRUE(),C107&lt;=C106)),C107="")),FALSE()),"OK","ERROR")))</f>
        <v>NOT USED</v>
      </c>
      <c r="O107" s="24" t="str">
        <f aca="false">IF(AND(N107="OK",COUNTIF($N$6:N107,"ERROR")=0),SUM($J$6:J107)/Settings!$B$7,"")</f>
        <v/>
      </c>
      <c r="P107" s="24" t="str">
        <f aca="false">IF(AND(N107="OK",COUNTIF($N$6:N107,"ERROR")=0),SUM($L$6:L107)/Settings!$B$7,"")</f>
        <v/>
      </c>
      <c r="Q107" s="25" t="str">
        <f aca="false">IF(Settings!$B$26&lt;&gt;"OK","CHECK SETTINGS",IF(A107&gt;Settings!$B$8,IF(COUNTA(B107:I107,M107)&gt;0,"UNUSED INPUTS AFTER OBSERVED WINDOW",""),IF(N107&lt;&gt;"OK","CHECK ROW",IF(H107&gt;G107,"REVIEW RECOVERY ABOVE PERIOD COST; ","")&amp;IF(F107&gt;E107,"REVIEW REFUNDS ABOVE PERIOD SALES; ",""))))</f>
        <v/>
      </c>
    </row>
    <row r="108" customFormat="false" ht="48" hidden="false" customHeight="true" outlineLevel="0" collapsed="false">
      <c r="A108" s="21" t="n">
        <v>103</v>
      </c>
      <c r="B108" s="22"/>
      <c r="C108" s="22"/>
      <c r="D108" s="22"/>
      <c r="E108" s="23"/>
      <c r="F108" s="23"/>
      <c r="G108" s="23"/>
      <c r="H108" s="23"/>
      <c r="I108" s="23"/>
      <c r="J108" s="8" t="str">
        <f aca="false">IF(N108="OK",E108-F108,"")</f>
        <v/>
      </c>
      <c r="K108" s="8" t="str">
        <f aca="false">IF(N108="OK",J108-G108+H108,"")</f>
        <v/>
      </c>
      <c r="L108" s="8" t="str">
        <f aca="false">IF(N108="OK",K108-I108,"")</f>
        <v/>
      </c>
      <c r="M108" s="14"/>
      <c r="N108" s="16" t="str">
        <f aca="false">IF(Settings!$B$26&lt;&gt;"OK","ERROR",IF(A108&gt;Settings!$B$8,"NOT USED",IF(IFERROR(AND(COUNT(B108,D108:I108)=7,B108&gt;=0,B108&lt;=Settings!$B$7,B108=INT(B108),D108&gt;=B108,D108&lt;=1000000000000,D108=INT(D108),OR(AND(B108=0,D108=0),B108&gt;0),MIN(E108:I108)&gt;=0,MAX(E108:I108)&lt;=1000000000000,OR(D108&gt;0,E108=0),ISTEXT(M108),LEN(TRIM(M108))&gt;0,IF(Settings!$B$10="Subscription",AND(ISNUMBER(C108),C108&gt;=0,C108&lt;=Settings!$B$7,C108=INT(C108),IF(A108=1,TRUE(),C108&lt;=C107)),C108="")),FALSE()),"OK","ERROR")))</f>
        <v>NOT USED</v>
      </c>
      <c r="O108" s="24" t="str">
        <f aca="false">IF(AND(N108="OK",COUNTIF($N$6:N108,"ERROR")=0),SUM($J$6:J108)/Settings!$B$7,"")</f>
        <v/>
      </c>
      <c r="P108" s="24" t="str">
        <f aca="false">IF(AND(N108="OK",COUNTIF($N$6:N108,"ERROR")=0),SUM($L$6:L108)/Settings!$B$7,"")</f>
        <v/>
      </c>
      <c r="Q108" s="25" t="str">
        <f aca="false">IF(Settings!$B$26&lt;&gt;"OK","CHECK SETTINGS",IF(A108&gt;Settings!$B$8,IF(COUNTA(B108:I108,M108)&gt;0,"UNUSED INPUTS AFTER OBSERVED WINDOW",""),IF(N108&lt;&gt;"OK","CHECK ROW",IF(H108&gt;G108,"REVIEW RECOVERY ABOVE PERIOD COST; ","")&amp;IF(F108&gt;E108,"REVIEW REFUNDS ABOVE PERIOD SALES; ",""))))</f>
        <v/>
      </c>
    </row>
    <row r="109" customFormat="false" ht="48" hidden="false" customHeight="true" outlineLevel="0" collapsed="false">
      <c r="A109" s="21" t="n">
        <v>104</v>
      </c>
      <c r="B109" s="22"/>
      <c r="C109" s="22"/>
      <c r="D109" s="22"/>
      <c r="E109" s="23"/>
      <c r="F109" s="23"/>
      <c r="G109" s="23"/>
      <c r="H109" s="23"/>
      <c r="I109" s="23"/>
      <c r="J109" s="8" t="str">
        <f aca="false">IF(N109="OK",E109-F109,"")</f>
        <v/>
      </c>
      <c r="K109" s="8" t="str">
        <f aca="false">IF(N109="OK",J109-G109+H109,"")</f>
        <v/>
      </c>
      <c r="L109" s="8" t="str">
        <f aca="false">IF(N109="OK",K109-I109,"")</f>
        <v/>
      </c>
      <c r="M109" s="14"/>
      <c r="N109" s="16" t="str">
        <f aca="false">IF(Settings!$B$26&lt;&gt;"OK","ERROR",IF(A109&gt;Settings!$B$8,"NOT USED",IF(IFERROR(AND(COUNT(B109,D109:I109)=7,B109&gt;=0,B109&lt;=Settings!$B$7,B109=INT(B109),D109&gt;=B109,D109&lt;=1000000000000,D109=INT(D109),OR(AND(B109=0,D109=0),B109&gt;0),MIN(E109:I109)&gt;=0,MAX(E109:I109)&lt;=1000000000000,OR(D109&gt;0,E109=0),ISTEXT(M109),LEN(TRIM(M109))&gt;0,IF(Settings!$B$10="Subscription",AND(ISNUMBER(C109),C109&gt;=0,C109&lt;=Settings!$B$7,C109=INT(C109),IF(A109=1,TRUE(),C109&lt;=C108)),C109="")),FALSE()),"OK","ERROR")))</f>
        <v>NOT USED</v>
      </c>
      <c r="O109" s="24" t="str">
        <f aca="false">IF(AND(N109="OK",COUNTIF($N$6:N109,"ERROR")=0),SUM($J$6:J109)/Settings!$B$7,"")</f>
        <v/>
      </c>
      <c r="P109" s="24" t="str">
        <f aca="false">IF(AND(N109="OK",COUNTIF($N$6:N109,"ERROR")=0),SUM($L$6:L109)/Settings!$B$7,"")</f>
        <v/>
      </c>
      <c r="Q109" s="25" t="str">
        <f aca="false">IF(Settings!$B$26&lt;&gt;"OK","CHECK SETTINGS",IF(A109&gt;Settings!$B$8,IF(COUNTA(B109:I109,M109)&gt;0,"UNUSED INPUTS AFTER OBSERVED WINDOW",""),IF(N109&lt;&gt;"OK","CHECK ROW",IF(H109&gt;G109,"REVIEW RECOVERY ABOVE PERIOD COST; ","")&amp;IF(F109&gt;E109,"REVIEW REFUNDS ABOVE PERIOD SALES; ",""))))</f>
        <v/>
      </c>
    </row>
    <row r="110" customFormat="false" ht="48" hidden="false" customHeight="true" outlineLevel="0" collapsed="false">
      <c r="A110" s="21" t="n">
        <v>105</v>
      </c>
      <c r="B110" s="22"/>
      <c r="C110" s="22"/>
      <c r="D110" s="22"/>
      <c r="E110" s="23"/>
      <c r="F110" s="23"/>
      <c r="G110" s="23"/>
      <c r="H110" s="23"/>
      <c r="I110" s="23"/>
      <c r="J110" s="8" t="str">
        <f aca="false">IF(N110="OK",E110-F110,"")</f>
        <v/>
      </c>
      <c r="K110" s="8" t="str">
        <f aca="false">IF(N110="OK",J110-G110+H110,"")</f>
        <v/>
      </c>
      <c r="L110" s="8" t="str">
        <f aca="false">IF(N110="OK",K110-I110,"")</f>
        <v/>
      </c>
      <c r="M110" s="14"/>
      <c r="N110" s="16" t="str">
        <f aca="false">IF(Settings!$B$26&lt;&gt;"OK","ERROR",IF(A110&gt;Settings!$B$8,"NOT USED",IF(IFERROR(AND(COUNT(B110,D110:I110)=7,B110&gt;=0,B110&lt;=Settings!$B$7,B110=INT(B110),D110&gt;=B110,D110&lt;=1000000000000,D110=INT(D110),OR(AND(B110=0,D110=0),B110&gt;0),MIN(E110:I110)&gt;=0,MAX(E110:I110)&lt;=1000000000000,OR(D110&gt;0,E110=0),ISTEXT(M110),LEN(TRIM(M110))&gt;0,IF(Settings!$B$10="Subscription",AND(ISNUMBER(C110),C110&gt;=0,C110&lt;=Settings!$B$7,C110=INT(C110),IF(A110=1,TRUE(),C110&lt;=C109)),C110="")),FALSE()),"OK","ERROR")))</f>
        <v>NOT USED</v>
      </c>
      <c r="O110" s="24" t="str">
        <f aca="false">IF(AND(N110="OK",COUNTIF($N$6:N110,"ERROR")=0),SUM($J$6:J110)/Settings!$B$7,"")</f>
        <v/>
      </c>
      <c r="P110" s="24" t="str">
        <f aca="false">IF(AND(N110="OK",COUNTIF($N$6:N110,"ERROR")=0),SUM($L$6:L110)/Settings!$B$7,"")</f>
        <v/>
      </c>
      <c r="Q110" s="25" t="str">
        <f aca="false">IF(Settings!$B$26&lt;&gt;"OK","CHECK SETTINGS",IF(A110&gt;Settings!$B$8,IF(COUNTA(B110:I110,M110)&gt;0,"UNUSED INPUTS AFTER OBSERVED WINDOW",""),IF(N110&lt;&gt;"OK","CHECK ROW",IF(H110&gt;G110,"REVIEW RECOVERY ABOVE PERIOD COST; ","")&amp;IF(F110&gt;E110,"REVIEW REFUNDS ABOVE PERIOD SALES; ",""))))</f>
        <v/>
      </c>
    </row>
    <row r="111" customFormat="false" ht="48" hidden="false" customHeight="true" outlineLevel="0" collapsed="false">
      <c r="A111" s="21" t="n">
        <v>106</v>
      </c>
      <c r="B111" s="22"/>
      <c r="C111" s="22"/>
      <c r="D111" s="22"/>
      <c r="E111" s="23"/>
      <c r="F111" s="23"/>
      <c r="G111" s="23"/>
      <c r="H111" s="23"/>
      <c r="I111" s="23"/>
      <c r="J111" s="8" t="str">
        <f aca="false">IF(N111="OK",E111-F111,"")</f>
        <v/>
      </c>
      <c r="K111" s="8" t="str">
        <f aca="false">IF(N111="OK",J111-G111+H111,"")</f>
        <v/>
      </c>
      <c r="L111" s="8" t="str">
        <f aca="false">IF(N111="OK",K111-I111,"")</f>
        <v/>
      </c>
      <c r="M111" s="14"/>
      <c r="N111" s="16" t="str">
        <f aca="false">IF(Settings!$B$26&lt;&gt;"OK","ERROR",IF(A111&gt;Settings!$B$8,"NOT USED",IF(IFERROR(AND(COUNT(B111,D111:I111)=7,B111&gt;=0,B111&lt;=Settings!$B$7,B111=INT(B111),D111&gt;=B111,D111&lt;=1000000000000,D111=INT(D111),OR(AND(B111=0,D111=0),B111&gt;0),MIN(E111:I111)&gt;=0,MAX(E111:I111)&lt;=1000000000000,OR(D111&gt;0,E111=0),ISTEXT(M111),LEN(TRIM(M111))&gt;0,IF(Settings!$B$10="Subscription",AND(ISNUMBER(C111),C111&gt;=0,C111&lt;=Settings!$B$7,C111=INT(C111),IF(A111=1,TRUE(),C111&lt;=C110)),C111="")),FALSE()),"OK","ERROR")))</f>
        <v>NOT USED</v>
      </c>
      <c r="O111" s="24" t="str">
        <f aca="false">IF(AND(N111="OK",COUNTIF($N$6:N111,"ERROR")=0),SUM($J$6:J111)/Settings!$B$7,"")</f>
        <v/>
      </c>
      <c r="P111" s="24" t="str">
        <f aca="false">IF(AND(N111="OK",COUNTIF($N$6:N111,"ERROR")=0),SUM($L$6:L111)/Settings!$B$7,"")</f>
        <v/>
      </c>
      <c r="Q111" s="25" t="str">
        <f aca="false">IF(Settings!$B$26&lt;&gt;"OK","CHECK SETTINGS",IF(A111&gt;Settings!$B$8,IF(COUNTA(B111:I111,M111)&gt;0,"UNUSED INPUTS AFTER OBSERVED WINDOW",""),IF(N111&lt;&gt;"OK","CHECK ROW",IF(H111&gt;G111,"REVIEW RECOVERY ABOVE PERIOD COST; ","")&amp;IF(F111&gt;E111,"REVIEW REFUNDS ABOVE PERIOD SALES; ",""))))</f>
        <v/>
      </c>
    </row>
    <row r="112" customFormat="false" ht="48" hidden="false" customHeight="true" outlineLevel="0" collapsed="false">
      <c r="A112" s="21" t="n">
        <v>107</v>
      </c>
      <c r="B112" s="22"/>
      <c r="C112" s="22"/>
      <c r="D112" s="22"/>
      <c r="E112" s="23"/>
      <c r="F112" s="23"/>
      <c r="G112" s="23"/>
      <c r="H112" s="23"/>
      <c r="I112" s="23"/>
      <c r="J112" s="8" t="str">
        <f aca="false">IF(N112="OK",E112-F112,"")</f>
        <v/>
      </c>
      <c r="K112" s="8" t="str">
        <f aca="false">IF(N112="OK",J112-G112+H112,"")</f>
        <v/>
      </c>
      <c r="L112" s="8" t="str">
        <f aca="false">IF(N112="OK",K112-I112,"")</f>
        <v/>
      </c>
      <c r="M112" s="14"/>
      <c r="N112" s="16" t="str">
        <f aca="false">IF(Settings!$B$26&lt;&gt;"OK","ERROR",IF(A112&gt;Settings!$B$8,"NOT USED",IF(IFERROR(AND(COUNT(B112,D112:I112)=7,B112&gt;=0,B112&lt;=Settings!$B$7,B112=INT(B112),D112&gt;=B112,D112&lt;=1000000000000,D112=INT(D112),OR(AND(B112=0,D112=0),B112&gt;0),MIN(E112:I112)&gt;=0,MAX(E112:I112)&lt;=1000000000000,OR(D112&gt;0,E112=0),ISTEXT(M112),LEN(TRIM(M112))&gt;0,IF(Settings!$B$10="Subscription",AND(ISNUMBER(C112),C112&gt;=0,C112&lt;=Settings!$B$7,C112=INT(C112),IF(A112=1,TRUE(),C112&lt;=C111)),C112="")),FALSE()),"OK","ERROR")))</f>
        <v>NOT USED</v>
      </c>
      <c r="O112" s="24" t="str">
        <f aca="false">IF(AND(N112="OK",COUNTIF($N$6:N112,"ERROR")=0),SUM($J$6:J112)/Settings!$B$7,"")</f>
        <v/>
      </c>
      <c r="P112" s="24" t="str">
        <f aca="false">IF(AND(N112="OK",COUNTIF($N$6:N112,"ERROR")=0),SUM($L$6:L112)/Settings!$B$7,"")</f>
        <v/>
      </c>
      <c r="Q112" s="25" t="str">
        <f aca="false">IF(Settings!$B$26&lt;&gt;"OK","CHECK SETTINGS",IF(A112&gt;Settings!$B$8,IF(COUNTA(B112:I112,M112)&gt;0,"UNUSED INPUTS AFTER OBSERVED WINDOW",""),IF(N112&lt;&gt;"OK","CHECK ROW",IF(H112&gt;G112,"REVIEW RECOVERY ABOVE PERIOD COST; ","")&amp;IF(F112&gt;E112,"REVIEW REFUNDS ABOVE PERIOD SALES; ",""))))</f>
        <v/>
      </c>
    </row>
    <row r="113" customFormat="false" ht="48" hidden="false" customHeight="true" outlineLevel="0" collapsed="false">
      <c r="A113" s="21" t="n">
        <v>108</v>
      </c>
      <c r="B113" s="22"/>
      <c r="C113" s="22"/>
      <c r="D113" s="22"/>
      <c r="E113" s="23"/>
      <c r="F113" s="23"/>
      <c r="G113" s="23"/>
      <c r="H113" s="23"/>
      <c r="I113" s="23"/>
      <c r="J113" s="8" t="str">
        <f aca="false">IF(N113="OK",E113-F113,"")</f>
        <v/>
      </c>
      <c r="K113" s="8" t="str">
        <f aca="false">IF(N113="OK",J113-G113+H113,"")</f>
        <v/>
      </c>
      <c r="L113" s="8" t="str">
        <f aca="false">IF(N113="OK",K113-I113,"")</f>
        <v/>
      </c>
      <c r="M113" s="14"/>
      <c r="N113" s="16" t="str">
        <f aca="false">IF(Settings!$B$26&lt;&gt;"OK","ERROR",IF(A113&gt;Settings!$B$8,"NOT USED",IF(IFERROR(AND(COUNT(B113,D113:I113)=7,B113&gt;=0,B113&lt;=Settings!$B$7,B113=INT(B113),D113&gt;=B113,D113&lt;=1000000000000,D113=INT(D113),OR(AND(B113=0,D113=0),B113&gt;0),MIN(E113:I113)&gt;=0,MAX(E113:I113)&lt;=1000000000000,OR(D113&gt;0,E113=0),ISTEXT(M113),LEN(TRIM(M113))&gt;0,IF(Settings!$B$10="Subscription",AND(ISNUMBER(C113),C113&gt;=0,C113&lt;=Settings!$B$7,C113=INT(C113),IF(A113=1,TRUE(),C113&lt;=C112)),C113="")),FALSE()),"OK","ERROR")))</f>
        <v>NOT USED</v>
      </c>
      <c r="O113" s="24" t="str">
        <f aca="false">IF(AND(N113="OK",COUNTIF($N$6:N113,"ERROR")=0),SUM($J$6:J113)/Settings!$B$7,"")</f>
        <v/>
      </c>
      <c r="P113" s="24" t="str">
        <f aca="false">IF(AND(N113="OK",COUNTIF($N$6:N113,"ERROR")=0),SUM($L$6:L113)/Settings!$B$7,"")</f>
        <v/>
      </c>
      <c r="Q113" s="25" t="str">
        <f aca="false">IF(Settings!$B$26&lt;&gt;"OK","CHECK SETTINGS",IF(A113&gt;Settings!$B$8,IF(COUNTA(B113:I113,M113)&gt;0,"UNUSED INPUTS AFTER OBSERVED WINDOW",""),IF(N113&lt;&gt;"OK","CHECK ROW",IF(H113&gt;G113,"REVIEW RECOVERY ABOVE PERIOD COST; ","")&amp;IF(F113&gt;E113,"REVIEW REFUNDS ABOVE PERIOD SALES; ",""))))</f>
        <v/>
      </c>
    </row>
    <row r="114" customFormat="false" ht="48" hidden="false" customHeight="true" outlineLevel="0" collapsed="false">
      <c r="A114" s="21" t="n">
        <v>109</v>
      </c>
      <c r="B114" s="22"/>
      <c r="C114" s="22"/>
      <c r="D114" s="22"/>
      <c r="E114" s="23"/>
      <c r="F114" s="23"/>
      <c r="G114" s="23"/>
      <c r="H114" s="23"/>
      <c r="I114" s="23"/>
      <c r="J114" s="8" t="str">
        <f aca="false">IF(N114="OK",E114-F114,"")</f>
        <v/>
      </c>
      <c r="K114" s="8" t="str">
        <f aca="false">IF(N114="OK",J114-G114+H114,"")</f>
        <v/>
      </c>
      <c r="L114" s="8" t="str">
        <f aca="false">IF(N114="OK",K114-I114,"")</f>
        <v/>
      </c>
      <c r="M114" s="14"/>
      <c r="N114" s="16" t="str">
        <f aca="false">IF(Settings!$B$26&lt;&gt;"OK","ERROR",IF(A114&gt;Settings!$B$8,"NOT USED",IF(IFERROR(AND(COUNT(B114,D114:I114)=7,B114&gt;=0,B114&lt;=Settings!$B$7,B114=INT(B114),D114&gt;=B114,D114&lt;=1000000000000,D114=INT(D114),OR(AND(B114=0,D114=0),B114&gt;0),MIN(E114:I114)&gt;=0,MAX(E114:I114)&lt;=1000000000000,OR(D114&gt;0,E114=0),ISTEXT(M114),LEN(TRIM(M114))&gt;0,IF(Settings!$B$10="Subscription",AND(ISNUMBER(C114),C114&gt;=0,C114&lt;=Settings!$B$7,C114=INT(C114),IF(A114=1,TRUE(),C114&lt;=C113)),C114="")),FALSE()),"OK","ERROR")))</f>
        <v>NOT USED</v>
      </c>
      <c r="O114" s="24" t="str">
        <f aca="false">IF(AND(N114="OK",COUNTIF($N$6:N114,"ERROR")=0),SUM($J$6:J114)/Settings!$B$7,"")</f>
        <v/>
      </c>
      <c r="P114" s="24" t="str">
        <f aca="false">IF(AND(N114="OK",COUNTIF($N$6:N114,"ERROR")=0),SUM($L$6:L114)/Settings!$B$7,"")</f>
        <v/>
      </c>
      <c r="Q114" s="25" t="str">
        <f aca="false">IF(Settings!$B$26&lt;&gt;"OK","CHECK SETTINGS",IF(A114&gt;Settings!$B$8,IF(COUNTA(B114:I114,M114)&gt;0,"UNUSED INPUTS AFTER OBSERVED WINDOW",""),IF(N114&lt;&gt;"OK","CHECK ROW",IF(H114&gt;G114,"REVIEW RECOVERY ABOVE PERIOD COST; ","")&amp;IF(F114&gt;E114,"REVIEW REFUNDS ABOVE PERIOD SALES; ",""))))</f>
        <v/>
      </c>
    </row>
    <row r="115" customFormat="false" ht="48" hidden="false" customHeight="true" outlineLevel="0" collapsed="false">
      <c r="A115" s="21" t="n">
        <v>110</v>
      </c>
      <c r="B115" s="22"/>
      <c r="C115" s="22"/>
      <c r="D115" s="22"/>
      <c r="E115" s="23"/>
      <c r="F115" s="23"/>
      <c r="G115" s="23"/>
      <c r="H115" s="23"/>
      <c r="I115" s="23"/>
      <c r="J115" s="8" t="str">
        <f aca="false">IF(N115="OK",E115-F115,"")</f>
        <v/>
      </c>
      <c r="K115" s="8" t="str">
        <f aca="false">IF(N115="OK",J115-G115+H115,"")</f>
        <v/>
      </c>
      <c r="L115" s="8" t="str">
        <f aca="false">IF(N115="OK",K115-I115,"")</f>
        <v/>
      </c>
      <c r="M115" s="14"/>
      <c r="N115" s="16" t="str">
        <f aca="false">IF(Settings!$B$26&lt;&gt;"OK","ERROR",IF(A115&gt;Settings!$B$8,"NOT USED",IF(IFERROR(AND(COUNT(B115,D115:I115)=7,B115&gt;=0,B115&lt;=Settings!$B$7,B115=INT(B115),D115&gt;=B115,D115&lt;=1000000000000,D115=INT(D115),OR(AND(B115=0,D115=0),B115&gt;0),MIN(E115:I115)&gt;=0,MAX(E115:I115)&lt;=1000000000000,OR(D115&gt;0,E115=0),ISTEXT(M115),LEN(TRIM(M115))&gt;0,IF(Settings!$B$10="Subscription",AND(ISNUMBER(C115),C115&gt;=0,C115&lt;=Settings!$B$7,C115=INT(C115),IF(A115=1,TRUE(),C115&lt;=C114)),C115="")),FALSE()),"OK","ERROR")))</f>
        <v>NOT USED</v>
      </c>
      <c r="O115" s="24" t="str">
        <f aca="false">IF(AND(N115="OK",COUNTIF($N$6:N115,"ERROR")=0),SUM($J$6:J115)/Settings!$B$7,"")</f>
        <v/>
      </c>
      <c r="P115" s="24" t="str">
        <f aca="false">IF(AND(N115="OK",COUNTIF($N$6:N115,"ERROR")=0),SUM($L$6:L115)/Settings!$B$7,"")</f>
        <v/>
      </c>
      <c r="Q115" s="25" t="str">
        <f aca="false">IF(Settings!$B$26&lt;&gt;"OK","CHECK SETTINGS",IF(A115&gt;Settings!$B$8,IF(COUNTA(B115:I115,M115)&gt;0,"UNUSED INPUTS AFTER OBSERVED WINDOW",""),IF(N115&lt;&gt;"OK","CHECK ROW",IF(H115&gt;G115,"REVIEW RECOVERY ABOVE PERIOD COST; ","")&amp;IF(F115&gt;E115,"REVIEW REFUNDS ABOVE PERIOD SALES; ",""))))</f>
        <v/>
      </c>
    </row>
    <row r="116" customFormat="false" ht="48" hidden="false" customHeight="true" outlineLevel="0" collapsed="false">
      <c r="A116" s="21" t="n">
        <v>111</v>
      </c>
      <c r="B116" s="22"/>
      <c r="C116" s="22"/>
      <c r="D116" s="22"/>
      <c r="E116" s="23"/>
      <c r="F116" s="23"/>
      <c r="G116" s="23"/>
      <c r="H116" s="23"/>
      <c r="I116" s="23"/>
      <c r="J116" s="8" t="str">
        <f aca="false">IF(N116="OK",E116-F116,"")</f>
        <v/>
      </c>
      <c r="K116" s="8" t="str">
        <f aca="false">IF(N116="OK",J116-G116+H116,"")</f>
        <v/>
      </c>
      <c r="L116" s="8" t="str">
        <f aca="false">IF(N116="OK",K116-I116,"")</f>
        <v/>
      </c>
      <c r="M116" s="14"/>
      <c r="N116" s="16" t="str">
        <f aca="false">IF(Settings!$B$26&lt;&gt;"OK","ERROR",IF(A116&gt;Settings!$B$8,"NOT USED",IF(IFERROR(AND(COUNT(B116,D116:I116)=7,B116&gt;=0,B116&lt;=Settings!$B$7,B116=INT(B116),D116&gt;=B116,D116&lt;=1000000000000,D116=INT(D116),OR(AND(B116=0,D116=0),B116&gt;0),MIN(E116:I116)&gt;=0,MAX(E116:I116)&lt;=1000000000000,OR(D116&gt;0,E116=0),ISTEXT(M116),LEN(TRIM(M116))&gt;0,IF(Settings!$B$10="Subscription",AND(ISNUMBER(C116),C116&gt;=0,C116&lt;=Settings!$B$7,C116=INT(C116),IF(A116=1,TRUE(),C116&lt;=C115)),C116="")),FALSE()),"OK","ERROR")))</f>
        <v>NOT USED</v>
      </c>
      <c r="O116" s="24" t="str">
        <f aca="false">IF(AND(N116="OK",COUNTIF($N$6:N116,"ERROR")=0),SUM($J$6:J116)/Settings!$B$7,"")</f>
        <v/>
      </c>
      <c r="P116" s="24" t="str">
        <f aca="false">IF(AND(N116="OK",COUNTIF($N$6:N116,"ERROR")=0),SUM($L$6:L116)/Settings!$B$7,"")</f>
        <v/>
      </c>
      <c r="Q116" s="25" t="str">
        <f aca="false">IF(Settings!$B$26&lt;&gt;"OK","CHECK SETTINGS",IF(A116&gt;Settings!$B$8,IF(COUNTA(B116:I116,M116)&gt;0,"UNUSED INPUTS AFTER OBSERVED WINDOW",""),IF(N116&lt;&gt;"OK","CHECK ROW",IF(H116&gt;G116,"REVIEW RECOVERY ABOVE PERIOD COST; ","")&amp;IF(F116&gt;E116,"REVIEW REFUNDS ABOVE PERIOD SALES; ",""))))</f>
        <v/>
      </c>
    </row>
    <row r="117" customFormat="false" ht="48" hidden="false" customHeight="true" outlineLevel="0" collapsed="false">
      <c r="A117" s="21" t="n">
        <v>112</v>
      </c>
      <c r="B117" s="22"/>
      <c r="C117" s="22"/>
      <c r="D117" s="22"/>
      <c r="E117" s="23"/>
      <c r="F117" s="23"/>
      <c r="G117" s="23"/>
      <c r="H117" s="23"/>
      <c r="I117" s="23"/>
      <c r="J117" s="8" t="str">
        <f aca="false">IF(N117="OK",E117-F117,"")</f>
        <v/>
      </c>
      <c r="K117" s="8" t="str">
        <f aca="false">IF(N117="OK",J117-G117+H117,"")</f>
        <v/>
      </c>
      <c r="L117" s="8" t="str">
        <f aca="false">IF(N117="OK",K117-I117,"")</f>
        <v/>
      </c>
      <c r="M117" s="14"/>
      <c r="N117" s="16" t="str">
        <f aca="false">IF(Settings!$B$26&lt;&gt;"OK","ERROR",IF(A117&gt;Settings!$B$8,"NOT USED",IF(IFERROR(AND(COUNT(B117,D117:I117)=7,B117&gt;=0,B117&lt;=Settings!$B$7,B117=INT(B117),D117&gt;=B117,D117&lt;=1000000000000,D117=INT(D117),OR(AND(B117=0,D117=0),B117&gt;0),MIN(E117:I117)&gt;=0,MAX(E117:I117)&lt;=1000000000000,OR(D117&gt;0,E117=0),ISTEXT(M117),LEN(TRIM(M117))&gt;0,IF(Settings!$B$10="Subscription",AND(ISNUMBER(C117),C117&gt;=0,C117&lt;=Settings!$B$7,C117=INT(C117),IF(A117=1,TRUE(),C117&lt;=C116)),C117="")),FALSE()),"OK","ERROR")))</f>
        <v>NOT USED</v>
      </c>
      <c r="O117" s="24" t="str">
        <f aca="false">IF(AND(N117="OK",COUNTIF($N$6:N117,"ERROR")=0),SUM($J$6:J117)/Settings!$B$7,"")</f>
        <v/>
      </c>
      <c r="P117" s="24" t="str">
        <f aca="false">IF(AND(N117="OK",COUNTIF($N$6:N117,"ERROR")=0),SUM($L$6:L117)/Settings!$B$7,"")</f>
        <v/>
      </c>
      <c r="Q117" s="25" t="str">
        <f aca="false">IF(Settings!$B$26&lt;&gt;"OK","CHECK SETTINGS",IF(A117&gt;Settings!$B$8,IF(COUNTA(B117:I117,M117)&gt;0,"UNUSED INPUTS AFTER OBSERVED WINDOW",""),IF(N117&lt;&gt;"OK","CHECK ROW",IF(H117&gt;G117,"REVIEW RECOVERY ABOVE PERIOD COST; ","")&amp;IF(F117&gt;E117,"REVIEW REFUNDS ABOVE PERIOD SALES; ",""))))</f>
        <v/>
      </c>
    </row>
    <row r="118" customFormat="false" ht="48" hidden="false" customHeight="true" outlineLevel="0" collapsed="false">
      <c r="A118" s="21" t="n">
        <v>113</v>
      </c>
      <c r="B118" s="22"/>
      <c r="C118" s="22"/>
      <c r="D118" s="22"/>
      <c r="E118" s="23"/>
      <c r="F118" s="23"/>
      <c r="G118" s="23"/>
      <c r="H118" s="23"/>
      <c r="I118" s="23"/>
      <c r="J118" s="8" t="str">
        <f aca="false">IF(N118="OK",E118-F118,"")</f>
        <v/>
      </c>
      <c r="K118" s="8" t="str">
        <f aca="false">IF(N118="OK",J118-G118+H118,"")</f>
        <v/>
      </c>
      <c r="L118" s="8" t="str">
        <f aca="false">IF(N118="OK",K118-I118,"")</f>
        <v/>
      </c>
      <c r="M118" s="14"/>
      <c r="N118" s="16" t="str">
        <f aca="false">IF(Settings!$B$26&lt;&gt;"OK","ERROR",IF(A118&gt;Settings!$B$8,"NOT USED",IF(IFERROR(AND(COUNT(B118,D118:I118)=7,B118&gt;=0,B118&lt;=Settings!$B$7,B118=INT(B118),D118&gt;=B118,D118&lt;=1000000000000,D118=INT(D118),OR(AND(B118=0,D118=0),B118&gt;0),MIN(E118:I118)&gt;=0,MAX(E118:I118)&lt;=1000000000000,OR(D118&gt;0,E118=0),ISTEXT(M118),LEN(TRIM(M118))&gt;0,IF(Settings!$B$10="Subscription",AND(ISNUMBER(C118),C118&gt;=0,C118&lt;=Settings!$B$7,C118=INT(C118),IF(A118=1,TRUE(),C118&lt;=C117)),C118="")),FALSE()),"OK","ERROR")))</f>
        <v>NOT USED</v>
      </c>
      <c r="O118" s="24" t="str">
        <f aca="false">IF(AND(N118="OK",COUNTIF($N$6:N118,"ERROR")=0),SUM($J$6:J118)/Settings!$B$7,"")</f>
        <v/>
      </c>
      <c r="P118" s="24" t="str">
        <f aca="false">IF(AND(N118="OK",COUNTIF($N$6:N118,"ERROR")=0),SUM($L$6:L118)/Settings!$B$7,"")</f>
        <v/>
      </c>
      <c r="Q118" s="25" t="str">
        <f aca="false">IF(Settings!$B$26&lt;&gt;"OK","CHECK SETTINGS",IF(A118&gt;Settings!$B$8,IF(COUNTA(B118:I118,M118)&gt;0,"UNUSED INPUTS AFTER OBSERVED WINDOW",""),IF(N118&lt;&gt;"OK","CHECK ROW",IF(H118&gt;G118,"REVIEW RECOVERY ABOVE PERIOD COST; ","")&amp;IF(F118&gt;E118,"REVIEW REFUNDS ABOVE PERIOD SALES; ",""))))</f>
        <v/>
      </c>
    </row>
    <row r="119" customFormat="false" ht="48" hidden="false" customHeight="true" outlineLevel="0" collapsed="false">
      <c r="A119" s="21" t="n">
        <v>114</v>
      </c>
      <c r="B119" s="22"/>
      <c r="C119" s="22"/>
      <c r="D119" s="22"/>
      <c r="E119" s="23"/>
      <c r="F119" s="23"/>
      <c r="G119" s="23"/>
      <c r="H119" s="23"/>
      <c r="I119" s="23"/>
      <c r="J119" s="8" t="str">
        <f aca="false">IF(N119="OK",E119-F119,"")</f>
        <v/>
      </c>
      <c r="K119" s="8" t="str">
        <f aca="false">IF(N119="OK",J119-G119+H119,"")</f>
        <v/>
      </c>
      <c r="L119" s="8" t="str">
        <f aca="false">IF(N119="OK",K119-I119,"")</f>
        <v/>
      </c>
      <c r="M119" s="14"/>
      <c r="N119" s="16" t="str">
        <f aca="false">IF(Settings!$B$26&lt;&gt;"OK","ERROR",IF(A119&gt;Settings!$B$8,"NOT USED",IF(IFERROR(AND(COUNT(B119,D119:I119)=7,B119&gt;=0,B119&lt;=Settings!$B$7,B119=INT(B119),D119&gt;=B119,D119&lt;=1000000000000,D119=INT(D119),OR(AND(B119=0,D119=0),B119&gt;0),MIN(E119:I119)&gt;=0,MAX(E119:I119)&lt;=1000000000000,OR(D119&gt;0,E119=0),ISTEXT(M119),LEN(TRIM(M119))&gt;0,IF(Settings!$B$10="Subscription",AND(ISNUMBER(C119),C119&gt;=0,C119&lt;=Settings!$B$7,C119=INT(C119),IF(A119=1,TRUE(),C119&lt;=C118)),C119="")),FALSE()),"OK","ERROR")))</f>
        <v>NOT USED</v>
      </c>
      <c r="O119" s="24" t="str">
        <f aca="false">IF(AND(N119="OK",COUNTIF($N$6:N119,"ERROR")=0),SUM($J$6:J119)/Settings!$B$7,"")</f>
        <v/>
      </c>
      <c r="P119" s="24" t="str">
        <f aca="false">IF(AND(N119="OK",COUNTIF($N$6:N119,"ERROR")=0),SUM($L$6:L119)/Settings!$B$7,"")</f>
        <v/>
      </c>
      <c r="Q119" s="25" t="str">
        <f aca="false">IF(Settings!$B$26&lt;&gt;"OK","CHECK SETTINGS",IF(A119&gt;Settings!$B$8,IF(COUNTA(B119:I119,M119)&gt;0,"UNUSED INPUTS AFTER OBSERVED WINDOW",""),IF(N119&lt;&gt;"OK","CHECK ROW",IF(H119&gt;G119,"REVIEW RECOVERY ABOVE PERIOD COST; ","")&amp;IF(F119&gt;E119,"REVIEW REFUNDS ABOVE PERIOD SALES; ",""))))</f>
        <v/>
      </c>
    </row>
    <row r="120" customFormat="false" ht="48" hidden="false" customHeight="true" outlineLevel="0" collapsed="false">
      <c r="A120" s="21" t="n">
        <v>115</v>
      </c>
      <c r="B120" s="22"/>
      <c r="C120" s="22"/>
      <c r="D120" s="22"/>
      <c r="E120" s="23"/>
      <c r="F120" s="23"/>
      <c r="G120" s="23"/>
      <c r="H120" s="23"/>
      <c r="I120" s="23"/>
      <c r="J120" s="8" t="str">
        <f aca="false">IF(N120="OK",E120-F120,"")</f>
        <v/>
      </c>
      <c r="K120" s="8" t="str">
        <f aca="false">IF(N120="OK",J120-G120+H120,"")</f>
        <v/>
      </c>
      <c r="L120" s="8" t="str">
        <f aca="false">IF(N120="OK",K120-I120,"")</f>
        <v/>
      </c>
      <c r="M120" s="14"/>
      <c r="N120" s="16" t="str">
        <f aca="false">IF(Settings!$B$26&lt;&gt;"OK","ERROR",IF(A120&gt;Settings!$B$8,"NOT USED",IF(IFERROR(AND(COUNT(B120,D120:I120)=7,B120&gt;=0,B120&lt;=Settings!$B$7,B120=INT(B120),D120&gt;=B120,D120&lt;=1000000000000,D120=INT(D120),OR(AND(B120=0,D120=0),B120&gt;0),MIN(E120:I120)&gt;=0,MAX(E120:I120)&lt;=1000000000000,OR(D120&gt;0,E120=0),ISTEXT(M120),LEN(TRIM(M120))&gt;0,IF(Settings!$B$10="Subscription",AND(ISNUMBER(C120),C120&gt;=0,C120&lt;=Settings!$B$7,C120=INT(C120),IF(A120=1,TRUE(),C120&lt;=C119)),C120="")),FALSE()),"OK","ERROR")))</f>
        <v>NOT USED</v>
      </c>
      <c r="O120" s="24" t="str">
        <f aca="false">IF(AND(N120="OK",COUNTIF($N$6:N120,"ERROR")=0),SUM($J$6:J120)/Settings!$B$7,"")</f>
        <v/>
      </c>
      <c r="P120" s="24" t="str">
        <f aca="false">IF(AND(N120="OK",COUNTIF($N$6:N120,"ERROR")=0),SUM($L$6:L120)/Settings!$B$7,"")</f>
        <v/>
      </c>
      <c r="Q120" s="25" t="str">
        <f aca="false">IF(Settings!$B$26&lt;&gt;"OK","CHECK SETTINGS",IF(A120&gt;Settings!$B$8,IF(COUNTA(B120:I120,M120)&gt;0,"UNUSED INPUTS AFTER OBSERVED WINDOW",""),IF(N120&lt;&gt;"OK","CHECK ROW",IF(H120&gt;G120,"REVIEW RECOVERY ABOVE PERIOD COST; ","")&amp;IF(F120&gt;E120,"REVIEW REFUNDS ABOVE PERIOD SALES; ",""))))</f>
        <v/>
      </c>
    </row>
    <row r="121" customFormat="false" ht="48" hidden="false" customHeight="true" outlineLevel="0" collapsed="false">
      <c r="A121" s="21" t="n">
        <v>116</v>
      </c>
      <c r="B121" s="22"/>
      <c r="C121" s="22"/>
      <c r="D121" s="22"/>
      <c r="E121" s="23"/>
      <c r="F121" s="23"/>
      <c r="G121" s="23"/>
      <c r="H121" s="23"/>
      <c r="I121" s="23"/>
      <c r="J121" s="8" t="str">
        <f aca="false">IF(N121="OK",E121-F121,"")</f>
        <v/>
      </c>
      <c r="K121" s="8" t="str">
        <f aca="false">IF(N121="OK",J121-G121+H121,"")</f>
        <v/>
      </c>
      <c r="L121" s="8" t="str">
        <f aca="false">IF(N121="OK",K121-I121,"")</f>
        <v/>
      </c>
      <c r="M121" s="14"/>
      <c r="N121" s="16" t="str">
        <f aca="false">IF(Settings!$B$26&lt;&gt;"OK","ERROR",IF(A121&gt;Settings!$B$8,"NOT USED",IF(IFERROR(AND(COUNT(B121,D121:I121)=7,B121&gt;=0,B121&lt;=Settings!$B$7,B121=INT(B121),D121&gt;=B121,D121&lt;=1000000000000,D121=INT(D121),OR(AND(B121=0,D121=0),B121&gt;0),MIN(E121:I121)&gt;=0,MAX(E121:I121)&lt;=1000000000000,OR(D121&gt;0,E121=0),ISTEXT(M121),LEN(TRIM(M121))&gt;0,IF(Settings!$B$10="Subscription",AND(ISNUMBER(C121),C121&gt;=0,C121&lt;=Settings!$B$7,C121=INT(C121),IF(A121=1,TRUE(),C121&lt;=C120)),C121="")),FALSE()),"OK","ERROR")))</f>
        <v>NOT USED</v>
      </c>
      <c r="O121" s="24" t="str">
        <f aca="false">IF(AND(N121="OK",COUNTIF($N$6:N121,"ERROR")=0),SUM($J$6:J121)/Settings!$B$7,"")</f>
        <v/>
      </c>
      <c r="P121" s="24" t="str">
        <f aca="false">IF(AND(N121="OK",COUNTIF($N$6:N121,"ERROR")=0),SUM($L$6:L121)/Settings!$B$7,"")</f>
        <v/>
      </c>
      <c r="Q121" s="25" t="str">
        <f aca="false">IF(Settings!$B$26&lt;&gt;"OK","CHECK SETTINGS",IF(A121&gt;Settings!$B$8,IF(COUNTA(B121:I121,M121)&gt;0,"UNUSED INPUTS AFTER OBSERVED WINDOW",""),IF(N121&lt;&gt;"OK","CHECK ROW",IF(H121&gt;G121,"REVIEW RECOVERY ABOVE PERIOD COST; ","")&amp;IF(F121&gt;E121,"REVIEW REFUNDS ABOVE PERIOD SALES; ",""))))</f>
        <v/>
      </c>
    </row>
    <row r="122" customFormat="false" ht="48" hidden="false" customHeight="true" outlineLevel="0" collapsed="false">
      <c r="A122" s="21" t="n">
        <v>117</v>
      </c>
      <c r="B122" s="22"/>
      <c r="C122" s="22"/>
      <c r="D122" s="22"/>
      <c r="E122" s="23"/>
      <c r="F122" s="23"/>
      <c r="G122" s="23"/>
      <c r="H122" s="23"/>
      <c r="I122" s="23"/>
      <c r="J122" s="8" t="str">
        <f aca="false">IF(N122="OK",E122-F122,"")</f>
        <v/>
      </c>
      <c r="K122" s="8" t="str">
        <f aca="false">IF(N122="OK",J122-G122+H122,"")</f>
        <v/>
      </c>
      <c r="L122" s="8" t="str">
        <f aca="false">IF(N122="OK",K122-I122,"")</f>
        <v/>
      </c>
      <c r="M122" s="14"/>
      <c r="N122" s="16" t="str">
        <f aca="false">IF(Settings!$B$26&lt;&gt;"OK","ERROR",IF(A122&gt;Settings!$B$8,"NOT USED",IF(IFERROR(AND(COUNT(B122,D122:I122)=7,B122&gt;=0,B122&lt;=Settings!$B$7,B122=INT(B122),D122&gt;=B122,D122&lt;=1000000000000,D122=INT(D122),OR(AND(B122=0,D122=0),B122&gt;0),MIN(E122:I122)&gt;=0,MAX(E122:I122)&lt;=1000000000000,OR(D122&gt;0,E122=0),ISTEXT(M122),LEN(TRIM(M122))&gt;0,IF(Settings!$B$10="Subscription",AND(ISNUMBER(C122),C122&gt;=0,C122&lt;=Settings!$B$7,C122=INT(C122),IF(A122=1,TRUE(),C122&lt;=C121)),C122="")),FALSE()),"OK","ERROR")))</f>
        <v>NOT USED</v>
      </c>
      <c r="O122" s="24" t="str">
        <f aca="false">IF(AND(N122="OK",COUNTIF($N$6:N122,"ERROR")=0),SUM($J$6:J122)/Settings!$B$7,"")</f>
        <v/>
      </c>
      <c r="P122" s="24" t="str">
        <f aca="false">IF(AND(N122="OK",COUNTIF($N$6:N122,"ERROR")=0),SUM($L$6:L122)/Settings!$B$7,"")</f>
        <v/>
      </c>
      <c r="Q122" s="25" t="str">
        <f aca="false">IF(Settings!$B$26&lt;&gt;"OK","CHECK SETTINGS",IF(A122&gt;Settings!$B$8,IF(COUNTA(B122:I122,M122)&gt;0,"UNUSED INPUTS AFTER OBSERVED WINDOW",""),IF(N122&lt;&gt;"OK","CHECK ROW",IF(H122&gt;G122,"REVIEW RECOVERY ABOVE PERIOD COST; ","")&amp;IF(F122&gt;E122,"REVIEW REFUNDS ABOVE PERIOD SALES; ",""))))</f>
        <v/>
      </c>
    </row>
    <row r="123" customFormat="false" ht="48" hidden="false" customHeight="true" outlineLevel="0" collapsed="false">
      <c r="A123" s="21" t="n">
        <v>118</v>
      </c>
      <c r="B123" s="22"/>
      <c r="C123" s="22"/>
      <c r="D123" s="22"/>
      <c r="E123" s="23"/>
      <c r="F123" s="23"/>
      <c r="G123" s="23"/>
      <c r="H123" s="23"/>
      <c r="I123" s="23"/>
      <c r="J123" s="8" t="str">
        <f aca="false">IF(N123="OK",E123-F123,"")</f>
        <v/>
      </c>
      <c r="K123" s="8" t="str">
        <f aca="false">IF(N123="OK",J123-G123+H123,"")</f>
        <v/>
      </c>
      <c r="L123" s="8" t="str">
        <f aca="false">IF(N123="OK",K123-I123,"")</f>
        <v/>
      </c>
      <c r="M123" s="14"/>
      <c r="N123" s="16" t="str">
        <f aca="false">IF(Settings!$B$26&lt;&gt;"OK","ERROR",IF(A123&gt;Settings!$B$8,"NOT USED",IF(IFERROR(AND(COUNT(B123,D123:I123)=7,B123&gt;=0,B123&lt;=Settings!$B$7,B123=INT(B123),D123&gt;=B123,D123&lt;=1000000000000,D123=INT(D123),OR(AND(B123=0,D123=0),B123&gt;0),MIN(E123:I123)&gt;=0,MAX(E123:I123)&lt;=1000000000000,OR(D123&gt;0,E123=0),ISTEXT(M123),LEN(TRIM(M123))&gt;0,IF(Settings!$B$10="Subscription",AND(ISNUMBER(C123),C123&gt;=0,C123&lt;=Settings!$B$7,C123=INT(C123),IF(A123=1,TRUE(),C123&lt;=C122)),C123="")),FALSE()),"OK","ERROR")))</f>
        <v>NOT USED</v>
      </c>
      <c r="O123" s="24" t="str">
        <f aca="false">IF(AND(N123="OK",COUNTIF($N$6:N123,"ERROR")=0),SUM($J$6:J123)/Settings!$B$7,"")</f>
        <v/>
      </c>
      <c r="P123" s="24" t="str">
        <f aca="false">IF(AND(N123="OK",COUNTIF($N$6:N123,"ERROR")=0),SUM($L$6:L123)/Settings!$B$7,"")</f>
        <v/>
      </c>
      <c r="Q123" s="25" t="str">
        <f aca="false">IF(Settings!$B$26&lt;&gt;"OK","CHECK SETTINGS",IF(A123&gt;Settings!$B$8,IF(COUNTA(B123:I123,M123)&gt;0,"UNUSED INPUTS AFTER OBSERVED WINDOW",""),IF(N123&lt;&gt;"OK","CHECK ROW",IF(H123&gt;G123,"REVIEW RECOVERY ABOVE PERIOD COST; ","")&amp;IF(F123&gt;E123,"REVIEW REFUNDS ABOVE PERIOD SALES; ",""))))</f>
        <v/>
      </c>
    </row>
    <row r="124" customFormat="false" ht="48" hidden="false" customHeight="true" outlineLevel="0" collapsed="false">
      <c r="A124" s="21" t="n">
        <v>119</v>
      </c>
      <c r="B124" s="22"/>
      <c r="C124" s="22"/>
      <c r="D124" s="22"/>
      <c r="E124" s="23"/>
      <c r="F124" s="23"/>
      <c r="G124" s="23"/>
      <c r="H124" s="23"/>
      <c r="I124" s="23"/>
      <c r="J124" s="8" t="str">
        <f aca="false">IF(N124="OK",E124-F124,"")</f>
        <v/>
      </c>
      <c r="K124" s="8" t="str">
        <f aca="false">IF(N124="OK",J124-G124+H124,"")</f>
        <v/>
      </c>
      <c r="L124" s="8" t="str">
        <f aca="false">IF(N124="OK",K124-I124,"")</f>
        <v/>
      </c>
      <c r="M124" s="14"/>
      <c r="N124" s="16" t="str">
        <f aca="false">IF(Settings!$B$26&lt;&gt;"OK","ERROR",IF(A124&gt;Settings!$B$8,"NOT USED",IF(IFERROR(AND(COUNT(B124,D124:I124)=7,B124&gt;=0,B124&lt;=Settings!$B$7,B124=INT(B124),D124&gt;=B124,D124&lt;=1000000000000,D124=INT(D124),OR(AND(B124=0,D124=0),B124&gt;0),MIN(E124:I124)&gt;=0,MAX(E124:I124)&lt;=1000000000000,OR(D124&gt;0,E124=0),ISTEXT(M124),LEN(TRIM(M124))&gt;0,IF(Settings!$B$10="Subscription",AND(ISNUMBER(C124),C124&gt;=0,C124&lt;=Settings!$B$7,C124=INT(C124),IF(A124=1,TRUE(),C124&lt;=C123)),C124="")),FALSE()),"OK","ERROR")))</f>
        <v>NOT USED</v>
      </c>
      <c r="O124" s="24" t="str">
        <f aca="false">IF(AND(N124="OK",COUNTIF($N$6:N124,"ERROR")=0),SUM($J$6:J124)/Settings!$B$7,"")</f>
        <v/>
      </c>
      <c r="P124" s="24" t="str">
        <f aca="false">IF(AND(N124="OK",COUNTIF($N$6:N124,"ERROR")=0),SUM($L$6:L124)/Settings!$B$7,"")</f>
        <v/>
      </c>
      <c r="Q124" s="25" t="str">
        <f aca="false">IF(Settings!$B$26&lt;&gt;"OK","CHECK SETTINGS",IF(A124&gt;Settings!$B$8,IF(COUNTA(B124:I124,M124)&gt;0,"UNUSED INPUTS AFTER OBSERVED WINDOW",""),IF(N124&lt;&gt;"OK","CHECK ROW",IF(H124&gt;G124,"REVIEW RECOVERY ABOVE PERIOD COST; ","")&amp;IF(F124&gt;E124,"REVIEW REFUNDS ABOVE PERIOD SALES; ",""))))</f>
        <v/>
      </c>
    </row>
    <row r="125" customFormat="false" ht="48" hidden="false" customHeight="true" outlineLevel="0" collapsed="false">
      <c r="A125" s="21" t="n">
        <v>120</v>
      </c>
      <c r="B125" s="22"/>
      <c r="C125" s="22"/>
      <c r="D125" s="22"/>
      <c r="E125" s="23"/>
      <c r="F125" s="23"/>
      <c r="G125" s="23"/>
      <c r="H125" s="23"/>
      <c r="I125" s="23"/>
      <c r="J125" s="8" t="str">
        <f aca="false">IF(N125="OK",E125-F125,"")</f>
        <v/>
      </c>
      <c r="K125" s="8" t="str">
        <f aca="false">IF(N125="OK",J125-G125+H125,"")</f>
        <v/>
      </c>
      <c r="L125" s="8" t="str">
        <f aca="false">IF(N125="OK",K125-I125,"")</f>
        <v/>
      </c>
      <c r="M125" s="14"/>
      <c r="N125" s="16" t="str">
        <f aca="false">IF(Settings!$B$26&lt;&gt;"OK","ERROR",IF(A125&gt;Settings!$B$8,"NOT USED",IF(IFERROR(AND(COUNT(B125,D125:I125)=7,B125&gt;=0,B125&lt;=Settings!$B$7,B125=INT(B125),D125&gt;=B125,D125&lt;=1000000000000,D125=INT(D125),OR(AND(B125=0,D125=0),B125&gt;0),MIN(E125:I125)&gt;=0,MAX(E125:I125)&lt;=1000000000000,OR(D125&gt;0,E125=0),ISTEXT(M125),LEN(TRIM(M125))&gt;0,IF(Settings!$B$10="Subscription",AND(ISNUMBER(C125),C125&gt;=0,C125&lt;=Settings!$B$7,C125=INT(C125),IF(A125=1,TRUE(),C125&lt;=C124)),C125="")),FALSE()),"OK","ERROR")))</f>
        <v>NOT USED</v>
      </c>
      <c r="O125" s="24" t="str">
        <f aca="false">IF(AND(N125="OK",COUNTIF($N$6:N125,"ERROR")=0),SUM($J$6:J125)/Settings!$B$7,"")</f>
        <v/>
      </c>
      <c r="P125" s="24" t="str">
        <f aca="false">IF(AND(N125="OK",COUNTIF($N$6:N125,"ERROR")=0),SUM($L$6:L125)/Settings!$B$7,"")</f>
        <v/>
      </c>
      <c r="Q125" s="25" t="str">
        <f aca="false">IF(Settings!$B$26&lt;&gt;"OK","CHECK SETTINGS",IF(A125&gt;Settings!$B$8,IF(COUNTA(B125:I125,M125)&gt;0,"UNUSED INPUTS AFTER OBSERVED WINDOW",""),IF(N125&lt;&gt;"OK","CHECK ROW",IF(H125&gt;G125,"REVIEW RECOVERY ABOVE PERIOD COST; ","")&amp;IF(F125&gt;E125,"REVIEW REFUNDS ABOVE PERIOD SALES; ",""))))</f>
        <v/>
      </c>
    </row>
  </sheetData>
  <sheetProtection sheet="true" objects="true" scenarios="true" autoFilter="false"/>
  <mergeCells count="2">
    <mergeCell ref="A2:Q2"/>
    <mergeCell ref="A4:Q4"/>
  </mergeCells>
  <conditionalFormatting sqref="N6:N125">
    <cfRule type="containsText" priority="2" operator="containsText" aboveAverage="0" equalAverage="0" bottom="0" percent="0" rank="0" text="ERROR" dxfId="31">
      <formula>NOT(ISERROR(SEARCH("ERROR",N6)))</formula>
    </cfRule>
    <cfRule type="containsText" priority="3" operator="containsText" aboveAverage="0" equalAverage="0" bottom="0" percent="0" rank="0" text="CHECK" dxfId="32">
      <formula>NOT(ISERROR(SEARCH("CHECK",N6)))</formula>
    </cfRule>
    <cfRule type="containsText" priority="4" operator="containsText" aboveAverage="0" equalAverage="0" bottom="0" percent="0" rank="0" text="BLOCKED" dxfId="33">
      <formula>NOT(ISERROR(SEARCH("BLOCKED",N6)))</formula>
    </cfRule>
    <cfRule type="containsText" priority="5" operator="containsText" aboveAverage="0" equalAverage="0" bottom="0" percent="0" rank="0" text="HOLD" dxfId="34">
      <formula>NOT(ISERROR(SEARCH("HOLD",N6)))</formula>
    </cfRule>
    <cfRule type="containsText" priority="6" operator="containsText" aboveAverage="0" equalAverage="0" bottom="0" percent="0" rank="0" text="REVIEW" dxfId="35">
      <formula>NOT(ISERROR(SEARCH("REVIEW",N6)))</formula>
    </cfRule>
    <cfRule type="containsText" priority="7" operator="containsText" aboveAverage="0" equalAverage="0" bottom="0" percent="0" rank="0" text="OUTSIDE" dxfId="36">
      <formula>NOT(ISERROR(SEARCH("OUTSIDE",N6)))</formula>
    </cfRule>
  </conditionalFormatting>
  <conditionalFormatting sqref="Q6:Q125">
    <cfRule type="containsText" priority="8" operator="containsText" aboveAverage="0" equalAverage="0" bottom="0" percent="0" rank="0" text="ERROR" dxfId="37">
      <formula>NOT(ISERROR(SEARCH("ERROR",Q6)))</formula>
    </cfRule>
    <cfRule type="containsText" priority="9" operator="containsText" aboveAverage="0" equalAverage="0" bottom="0" percent="0" rank="0" text="CHECK" dxfId="38">
      <formula>NOT(ISERROR(SEARCH("CHECK",Q6)))</formula>
    </cfRule>
    <cfRule type="containsText" priority="10" operator="containsText" aboveAverage="0" equalAverage="0" bottom="0" percent="0" rank="0" text="BLOCKED" dxfId="39">
      <formula>NOT(ISERROR(SEARCH("BLOCKED",Q6)))</formula>
    </cfRule>
    <cfRule type="containsText" priority="11" operator="containsText" aboveAverage="0" equalAverage="0" bottom="0" percent="0" rank="0" text="HOLD" dxfId="40">
      <formula>NOT(ISERROR(SEARCH("HOLD",Q6)))</formula>
    </cfRule>
    <cfRule type="containsText" priority="12" operator="containsText" aboveAverage="0" equalAverage="0" bottom="0" percent="0" rank="0" text="REVIEW" dxfId="41">
      <formula>NOT(ISERROR(SEARCH("REVIEW",Q6)))</formula>
    </cfRule>
    <cfRule type="containsText" priority="13" operator="containsText" aboveAverage="0" equalAverage="0" bottom="0" percent="0" rank="0" text="OUTSIDE" dxfId="42">
      <formula>NOT(ISERROR(SEARCH("OUTSIDE",Q6)))</formula>
    </cfRule>
  </conditionalFormatting>
  <dataValidations count="3">
    <dataValidation allowBlank="true" error="Enter whole observed counts. Buyers and active accounts must not exceed N; orders must be at least buyers." errorStyle="stop" errorTitle="Check input" operator="between" prompt="Enter whole observed counts. Buyers and active accounts must not exceed N; orders must be at least buyers." promptTitle="Editable input" showDropDown="false" showErrorMessage="true" showInputMessage="true" sqref="B6:D125" type="whole">
      <formula1>0</formula1>
      <formula2>1000000000000</formula2>
    </dataValidation>
    <dataValidation allowBlank="true" error="Enter a numeric amount within the supported bounds." errorStyle="stop" errorTitle="Check input" operator="between" prompt="Enter a numeric amount within the supported bounds." promptTitle="Editable input" showDropDown="false" showErrorMessage="true" showInputMessage="true" sqref="E6:I125" type="decimal">
      <formula1>0</formula1>
      <formula2>1000000000000</formula2>
    </dataValidation>
    <dataValidation allowBlank="true" error="Required text. Explain the source, scope or rationale; numeric identifiers alone are not sufficient." errorStyle="stop" errorTitle="Enter meaningful text" operator="between" prompt="Required text. Explain the source, scope or rationale; numeric identifiers alone are not sufficient." promptTitle="Text input" showDropDown="false" showErrorMessage="true" showInputMessage="true" sqref="M6:M125" type="custom">
      <formula1>AND(ISTEXT(M6),LEN(TRIM(M6))&gt;0)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0"/>
    <col collapsed="false" customWidth="true" hidden="false" outlineLevel="0" max="12" min="2" style="1" width="20"/>
    <col collapsed="false" customWidth="true" hidden="false" outlineLevel="0" max="13" min="13" style="1" width="61"/>
    <col collapsed="false" customWidth="true" hidden="false" outlineLevel="0" max="14" min="14" style="1" width="28"/>
    <col collapsed="false" customWidth="true" hidden="false" outlineLevel="0" max="15" min="15" style="1" width="16"/>
    <col collapsed="false" customWidth="true" hidden="false" outlineLevel="0" max="17" min="16" style="1" width="20"/>
  </cols>
  <sheetData>
    <row r="1" customFormat="false" ht="25" hidden="false" customHeight="true" outlineLevel="0" collapsed="false">
      <c r="A1" s="2"/>
      <c r="B1" s="2"/>
      <c r="C1" s="2"/>
      <c r="D1" s="2"/>
      <c r="E1" s="2"/>
      <c r="F1" s="2"/>
      <c r="G1" s="2"/>
      <c r="H1" s="2"/>
      <c r="I1" s="2"/>
      <c r="J1" s="2"/>
      <c r="K1" s="2"/>
      <c r="L1" s="2"/>
      <c r="M1" s="2"/>
      <c r="N1" s="2"/>
      <c r="O1" s="2"/>
      <c r="P1" s="2"/>
      <c r="Q1" s="2"/>
    </row>
    <row r="2" customFormat="false" ht="32" hidden="false" customHeight="true" outlineLevel="0" collapsed="false">
      <c r="A2" s="3" t="s">
        <v>112</v>
      </c>
      <c r="B2" s="3"/>
      <c r="C2" s="3"/>
      <c r="D2" s="3"/>
      <c r="E2" s="3"/>
      <c r="F2" s="3"/>
      <c r="G2" s="3"/>
      <c r="H2" s="3"/>
      <c r="I2" s="3"/>
      <c r="J2" s="3"/>
      <c r="K2" s="3"/>
      <c r="L2" s="3"/>
      <c r="M2" s="3"/>
      <c r="N2" s="3"/>
      <c r="O2" s="3"/>
      <c r="P2" s="3"/>
      <c r="Q2" s="3"/>
    </row>
    <row r="3" customFormat="false" ht="25" hidden="false" customHeight="true" outlineLevel="0" collapsed="false">
      <c r="A3" s="4"/>
      <c r="B3" s="4"/>
      <c r="C3" s="4"/>
      <c r="D3" s="4"/>
      <c r="E3" s="4"/>
      <c r="F3" s="4"/>
      <c r="G3" s="4"/>
      <c r="H3" s="4"/>
      <c r="I3" s="4"/>
      <c r="J3" s="4"/>
      <c r="K3" s="4"/>
      <c r="L3" s="4"/>
      <c r="M3" s="4"/>
      <c r="N3" s="4"/>
      <c r="O3" s="4"/>
      <c r="P3" s="4"/>
      <c r="Q3" s="4"/>
    </row>
    <row r="4" customFormat="false" ht="28" hidden="false" customHeight="true" outlineLevel="0" collapsed="false">
      <c r="A4" s="5" t="s">
        <v>113</v>
      </c>
      <c r="B4" s="5"/>
      <c r="C4" s="5"/>
      <c r="D4" s="5"/>
      <c r="E4" s="5"/>
      <c r="F4" s="5"/>
      <c r="G4" s="5"/>
      <c r="H4" s="5"/>
      <c r="I4" s="5"/>
      <c r="J4" s="5"/>
      <c r="K4" s="5"/>
      <c r="L4" s="5"/>
      <c r="M4" s="5"/>
      <c r="N4" s="5"/>
      <c r="O4" s="5"/>
      <c r="P4" s="5"/>
      <c r="Q4" s="5"/>
    </row>
    <row r="5" customFormat="false" ht="66" hidden="false" customHeight="true" outlineLevel="0" collapsed="false">
      <c r="A5" s="6" t="s">
        <v>94</v>
      </c>
      <c r="B5" s="6" t="s">
        <v>114</v>
      </c>
      <c r="C5" s="6" t="s">
        <v>115</v>
      </c>
      <c r="D5" s="6" t="s">
        <v>116</v>
      </c>
      <c r="E5" s="6" t="s">
        <v>117</v>
      </c>
      <c r="F5" s="6" t="s">
        <v>118</v>
      </c>
      <c r="G5" s="6" t="s">
        <v>119</v>
      </c>
      <c r="H5" s="6" t="s">
        <v>120</v>
      </c>
      <c r="I5" s="6" t="s">
        <v>121</v>
      </c>
      <c r="J5" s="6" t="s">
        <v>122</v>
      </c>
      <c r="K5" s="6" t="s">
        <v>123</v>
      </c>
      <c r="L5" s="6" t="s">
        <v>124</v>
      </c>
      <c r="M5" s="6" t="s">
        <v>125</v>
      </c>
      <c r="N5" s="6" t="s">
        <v>126</v>
      </c>
      <c r="O5" s="6" t="s">
        <v>107</v>
      </c>
      <c r="P5" s="6" t="s">
        <v>127</v>
      </c>
      <c r="Q5" s="6" t="s">
        <v>128</v>
      </c>
    </row>
    <row r="6" customFormat="false" ht="48" hidden="false" customHeight="true" outlineLevel="0" collapsed="false">
      <c r="A6" s="21" t="n">
        <v>1</v>
      </c>
      <c r="B6" s="26"/>
      <c r="C6" s="26"/>
      <c r="D6" s="23"/>
      <c r="E6" s="23"/>
      <c r="F6" s="26"/>
      <c r="G6" s="26"/>
      <c r="H6" s="26"/>
      <c r="I6" s="23"/>
      <c r="J6" s="23"/>
      <c r="K6" s="23"/>
      <c r="L6" s="23"/>
      <c r="M6" s="14"/>
      <c r="N6" s="14"/>
      <c r="O6" s="16" t="str">
        <f aca="false">IF(Settings!$B$26&lt;&gt;"OK","ERROR",IF(OR(A6&lt;=Settings!$B$8,A6&gt;Settings!$B$9),"NOT USED",IF(IFERROR(AND(COUNT(E6:L6)=8,E6&gt;=0,E6&lt;=1000000000000,F6&gt;=0,F6&lt;=1,G6&gt;=-1,G6&lt;=1,H6&gt;=0,H6&lt;=1,MIN(I6:L6)&gt;=0,MAX(I6:L6)&lt;=1000000000000,ISTEXT(M6),LEN(TRIM(M6))&gt;0,ISTEXT(N6),LEN(TRIM(N6))&gt;0,IF(Settings!$B$10="Subscription",AND(ISNUMBER(B6),B6&gt;=0,B6&lt;=1,C6="",D6=""),AND(B6="",ISNUMBER(C6),C6&gt;=0,C6&lt;=1,ISNUMBER(D6),D6&gt;=1,D6&lt;=1000000))),FALSE()),"OK","ERROR")))</f>
        <v>NOT USED</v>
      </c>
      <c r="P6" s="27"/>
      <c r="Q6" s="28"/>
    </row>
    <row r="7" customFormat="false" ht="48" hidden="false" customHeight="true" outlineLevel="0" collapsed="false">
      <c r="A7" s="21" t="n">
        <v>2</v>
      </c>
      <c r="B7" s="26"/>
      <c r="C7" s="26"/>
      <c r="D7" s="23"/>
      <c r="E7" s="23"/>
      <c r="F7" s="26"/>
      <c r="G7" s="26"/>
      <c r="H7" s="26"/>
      <c r="I7" s="23"/>
      <c r="J7" s="23"/>
      <c r="K7" s="23"/>
      <c r="L7" s="23"/>
      <c r="M7" s="14"/>
      <c r="N7" s="14"/>
      <c r="O7" s="16" t="str">
        <f aca="false">IF(Settings!$B$26&lt;&gt;"OK","ERROR",IF(OR(A7&lt;=Settings!$B$8,A7&gt;Settings!$B$9),"NOT USED",IF(IFERROR(AND(COUNT(E7:L7)=8,E7&gt;=0,E7&lt;=1000000000000,F7&gt;=0,F7&lt;=1,G7&gt;=-1,G7&lt;=1,H7&gt;=0,H7&lt;=1,MIN(I7:L7)&gt;=0,MAX(I7:L7)&lt;=1000000000000,ISTEXT(M7),LEN(TRIM(M7))&gt;0,ISTEXT(N7),LEN(TRIM(N7))&gt;0,IF(Settings!$B$10="Subscription",AND(ISNUMBER(B7),B7&gt;=0,B7&lt;=1,C7="",D7=""),AND(B7="",ISNUMBER(C7),C7&gt;=0,C7&lt;=1,ISNUMBER(D7),D7&gt;=1,D7&lt;=1000000))),FALSE()),"OK","ERROR")))</f>
        <v>NOT USED</v>
      </c>
      <c r="P7" s="27"/>
      <c r="Q7" s="28"/>
    </row>
    <row r="8" customFormat="false" ht="48" hidden="false" customHeight="true" outlineLevel="0" collapsed="false">
      <c r="A8" s="21" t="n">
        <v>3</v>
      </c>
      <c r="B8" s="26" t="n">
        <v>0.1</v>
      </c>
      <c r="C8" s="26"/>
      <c r="D8" s="23"/>
      <c r="E8" s="23" t="n">
        <v>100</v>
      </c>
      <c r="F8" s="26" t="n">
        <v>0.05</v>
      </c>
      <c r="G8" s="26" t="n">
        <v>0.6</v>
      </c>
      <c r="H8" s="26" t="n">
        <v>0</v>
      </c>
      <c r="I8" s="23" t="n">
        <v>5</v>
      </c>
      <c r="J8" s="23" t="n">
        <v>0</v>
      </c>
      <c r="K8" s="23" t="n">
        <v>0</v>
      </c>
      <c r="L8" s="23" t="n">
        <v>0</v>
      </c>
      <c r="M8" s="14" t="s">
        <v>129</v>
      </c>
      <c r="N8" s="14" t="s">
        <v>130</v>
      </c>
      <c r="O8" s="16" t="str">
        <f aca="false">IF(Settings!$B$26&lt;&gt;"OK","ERROR",IF(OR(A8&lt;=Settings!$B$8,A8&gt;Settings!$B$9),"NOT USED",IF(IFERROR(AND(COUNT(E8:L8)=8,E8&gt;=0,E8&lt;=1000000000000,F8&gt;=0,F8&lt;=1,G8&gt;=-1,G8&lt;=1,H8&gt;=0,H8&lt;=1,MIN(I8:L8)&gt;=0,MAX(I8:L8)&lt;=1000000000000,ISTEXT(M8),LEN(TRIM(M8))&gt;0,ISTEXT(N8),LEN(TRIM(N8))&gt;0,IF(Settings!$B$10="Subscription",AND(ISNUMBER(B8),B8&gt;=0,B8&lt;=1,C8="",D8=""),AND(B8="",ISNUMBER(C8),C8&gt;=0,C8&lt;=1,ISNUMBER(D8),D8&gt;=1,D8&lt;=1000000))),FALSE()),"OK","ERROR")))</f>
        <v>OK</v>
      </c>
      <c r="P8" s="27"/>
      <c r="Q8" s="28"/>
    </row>
    <row r="9" customFormat="false" ht="48" hidden="false" customHeight="true" outlineLevel="0" collapsed="false">
      <c r="A9" s="21" t="n">
        <v>4</v>
      </c>
      <c r="B9" s="26" t="n">
        <v>0.1</v>
      </c>
      <c r="C9" s="26"/>
      <c r="D9" s="23"/>
      <c r="E9" s="23" t="n">
        <v>100</v>
      </c>
      <c r="F9" s="26" t="n">
        <v>0.05</v>
      </c>
      <c r="G9" s="26" t="n">
        <v>0.6</v>
      </c>
      <c r="H9" s="26" t="n">
        <v>0</v>
      </c>
      <c r="I9" s="23" t="n">
        <v>5</v>
      </c>
      <c r="J9" s="23" t="n">
        <v>0</v>
      </c>
      <c r="K9" s="23" t="n">
        <v>0</v>
      </c>
      <c r="L9" s="23" t="n">
        <v>0</v>
      </c>
      <c r="M9" s="14" t="s">
        <v>129</v>
      </c>
      <c r="N9" s="14" t="s">
        <v>130</v>
      </c>
      <c r="O9" s="16" t="str">
        <f aca="false">IF(Settings!$B$26&lt;&gt;"OK","ERROR",IF(OR(A9&lt;=Settings!$B$8,A9&gt;Settings!$B$9),"NOT USED",IF(IFERROR(AND(COUNT(E9:L9)=8,E9&gt;=0,E9&lt;=1000000000000,F9&gt;=0,F9&lt;=1,G9&gt;=-1,G9&lt;=1,H9&gt;=0,H9&lt;=1,MIN(I9:L9)&gt;=0,MAX(I9:L9)&lt;=1000000000000,ISTEXT(M9),LEN(TRIM(M9))&gt;0,ISTEXT(N9),LEN(TRIM(N9))&gt;0,IF(Settings!$B$10="Subscription",AND(ISNUMBER(B9),B9&gt;=0,B9&lt;=1,C9="",D9=""),AND(B9="",ISNUMBER(C9),C9&gt;=0,C9&lt;=1,ISNUMBER(D9),D9&gt;=1,D9&lt;=1000000))),FALSE()),"OK","ERROR")))</f>
        <v>OK</v>
      </c>
      <c r="P9" s="27"/>
      <c r="Q9" s="28"/>
    </row>
    <row r="10" customFormat="false" ht="48" hidden="false" customHeight="true" outlineLevel="0" collapsed="false">
      <c r="A10" s="21" t="n">
        <v>5</v>
      </c>
      <c r="B10" s="26" t="n">
        <v>0.1</v>
      </c>
      <c r="C10" s="26"/>
      <c r="D10" s="23"/>
      <c r="E10" s="23" t="n">
        <v>100</v>
      </c>
      <c r="F10" s="26" t="n">
        <v>0.05</v>
      </c>
      <c r="G10" s="26" t="n">
        <v>0.6</v>
      </c>
      <c r="H10" s="26" t="n">
        <v>0</v>
      </c>
      <c r="I10" s="23" t="n">
        <v>5</v>
      </c>
      <c r="J10" s="23" t="n">
        <v>0</v>
      </c>
      <c r="K10" s="23" t="n">
        <v>0</v>
      </c>
      <c r="L10" s="23" t="n">
        <v>0</v>
      </c>
      <c r="M10" s="14" t="s">
        <v>129</v>
      </c>
      <c r="N10" s="14" t="s">
        <v>130</v>
      </c>
      <c r="O10" s="16" t="str">
        <f aca="false">IF(Settings!$B$26&lt;&gt;"OK","ERROR",IF(OR(A10&lt;=Settings!$B$8,A10&gt;Settings!$B$9),"NOT USED",IF(IFERROR(AND(COUNT(E10:L10)=8,E10&gt;=0,E10&lt;=1000000000000,F10&gt;=0,F10&lt;=1,G10&gt;=-1,G10&lt;=1,H10&gt;=0,H10&lt;=1,MIN(I10:L10)&gt;=0,MAX(I10:L10)&lt;=1000000000000,ISTEXT(M10),LEN(TRIM(M10))&gt;0,ISTEXT(N10),LEN(TRIM(N10))&gt;0,IF(Settings!$B$10="Subscription",AND(ISNUMBER(B10),B10&gt;=0,B10&lt;=1,C10="",D10=""),AND(B10="",ISNUMBER(C10),C10&gt;=0,C10&lt;=1,ISNUMBER(D10),D10&gt;=1,D10&lt;=1000000))),FALSE()),"OK","ERROR")))</f>
        <v>OK</v>
      </c>
      <c r="P10" s="27"/>
      <c r="Q10" s="28"/>
    </row>
    <row r="11" customFormat="false" ht="48" hidden="false" customHeight="true" outlineLevel="0" collapsed="false">
      <c r="A11" s="21" t="n">
        <v>6</v>
      </c>
      <c r="B11" s="26"/>
      <c r="C11" s="26"/>
      <c r="D11" s="23"/>
      <c r="E11" s="23"/>
      <c r="F11" s="26"/>
      <c r="G11" s="26"/>
      <c r="H11" s="26"/>
      <c r="I11" s="23"/>
      <c r="J11" s="23"/>
      <c r="K11" s="23"/>
      <c r="L11" s="23"/>
      <c r="M11" s="14"/>
      <c r="N11" s="14"/>
      <c r="O11" s="16" t="str">
        <f aca="false">IF(Settings!$B$26&lt;&gt;"OK","ERROR",IF(OR(A11&lt;=Settings!$B$8,A11&gt;Settings!$B$9),"NOT USED",IF(IFERROR(AND(COUNT(E11:L11)=8,E11&gt;=0,E11&lt;=1000000000000,F11&gt;=0,F11&lt;=1,G11&gt;=-1,G11&lt;=1,H11&gt;=0,H11&lt;=1,MIN(I11:L11)&gt;=0,MAX(I11:L11)&lt;=1000000000000,ISTEXT(M11),LEN(TRIM(M11))&gt;0,ISTEXT(N11),LEN(TRIM(N11))&gt;0,IF(Settings!$B$10="Subscription",AND(ISNUMBER(B11),B11&gt;=0,B11&lt;=1,C11="",D11=""),AND(B11="",ISNUMBER(C11),C11&gt;=0,C11&lt;=1,ISNUMBER(D11),D11&gt;=1,D11&lt;=1000000))),FALSE()),"OK","ERROR")))</f>
        <v>NOT USED</v>
      </c>
      <c r="P11" s="27"/>
      <c r="Q11" s="28"/>
    </row>
    <row r="12" customFormat="false" ht="48" hidden="false" customHeight="true" outlineLevel="0" collapsed="false">
      <c r="A12" s="21" t="n">
        <v>7</v>
      </c>
      <c r="B12" s="26"/>
      <c r="C12" s="26"/>
      <c r="D12" s="23"/>
      <c r="E12" s="23"/>
      <c r="F12" s="26"/>
      <c r="G12" s="26"/>
      <c r="H12" s="26"/>
      <c r="I12" s="23"/>
      <c r="J12" s="23"/>
      <c r="K12" s="23"/>
      <c r="L12" s="23"/>
      <c r="M12" s="14"/>
      <c r="N12" s="14"/>
      <c r="O12" s="16" t="str">
        <f aca="false">IF(Settings!$B$26&lt;&gt;"OK","ERROR",IF(OR(A12&lt;=Settings!$B$8,A12&gt;Settings!$B$9),"NOT USED",IF(IFERROR(AND(COUNT(E12:L12)=8,E12&gt;=0,E12&lt;=1000000000000,F12&gt;=0,F12&lt;=1,G12&gt;=-1,G12&lt;=1,H12&gt;=0,H12&lt;=1,MIN(I12:L12)&gt;=0,MAX(I12:L12)&lt;=1000000000000,ISTEXT(M12),LEN(TRIM(M12))&gt;0,ISTEXT(N12),LEN(TRIM(N12))&gt;0,IF(Settings!$B$10="Subscription",AND(ISNUMBER(B12),B12&gt;=0,B12&lt;=1,C12="",D12=""),AND(B12="",ISNUMBER(C12),C12&gt;=0,C12&lt;=1,ISNUMBER(D12),D12&gt;=1,D12&lt;=1000000))),FALSE()),"OK","ERROR")))</f>
        <v>NOT USED</v>
      </c>
      <c r="P12" s="27"/>
      <c r="Q12" s="28"/>
    </row>
    <row r="13" customFormat="false" ht="48" hidden="false" customHeight="true" outlineLevel="0" collapsed="false">
      <c r="A13" s="21" t="n">
        <v>8</v>
      </c>
      <c r="B13" s="26"/>
      <c r="C13" s="26"/>
      <c r="D13" s="23"/>
      <c r="E13" s="23"/>
      <c r="F13" s="26"/>
      <c r="G13" s="26"/>
      <c r="H13" s="26"/>
      <c r="I13" s="23"/>
      <c r="J13" s="23"/>
      <c r="K13" s="23"/>
      <c r="L13" s="23"/>
      <c r="M13" s="14"/>
      <c r="N13" s="14"/>
      <c r="O13" s="16" t="str">
        <f aca="false">IF(Settings!$B$26&lt;&gt;"OK","ERROR",IF(OR(A13&lt;=Settings!$B$8,A13&gt;Settings!$B$9),"NOT USED",IF(IFERROR(AND(COUNT(E13:L13)=8,E13&gt;=0,E13&lt;=1000000000000,F13&gt;=0,F13&lt;=1,G13&gt;=-1,G13&lt;=1,H13&gt;=0,H13&lt;=1,MIN(I13:L13)&gt;=0,MAX(I13:L13)&lt;=1000000000000,ISTEXT(M13),LEN(TRIM(M13))&gt;0,ISTEXT(N13),LEN(TRIM(N13))&gt;0,IF(Settings!$B$10="Subscription",AND(ISNUMBER(B13),B13&gt;=0,B13&lt;=1,C13="",D13=""),AND(B13="",ISNUMBER(C13),C13&gt;=0,C13&lt;=1,ISNUMBER(D13),D13&gt;=1,D13&lt;=1000000))),FALSE()),"OK","ERROR")))</f>
        <v>NOT USED</v>
      </c>
      <c r="P13" s="27"/>
      <c r="Q13" s="28"/>
    </row>
    <row r="14" customFormat="false" ht="48" hidden="false" customHeight="true" outlineLevel="0" collapsed="false">
      <c r="A14" s="21" t="n">
        <v>9</v>
      </c>
      <c r="B14" s="26"/>
      <c r="C14" s="26"/>
      <c r="D14" s="23"/>
      <c r="E14" s="23"/>
      <c r="F14" s="26"/>
      <c r="G14" s="26"/>
      <c r="H14" s="26"/>
      <c r="I14" s="23"/>
      <c r="J14" s="23"/>
      <c r="K14" s="23"/>
      <c r="L14" s="23"/>
      <c r="M14" s="14"/>
      <c r="N14" s="14"/>
      <c r="O14" s="16" t="str">
        <f aca="false">IF(Settings!$B$26&lt;&gt;"OK","ERROR",IF(OR(A14&lt;=Settings!$B$8,A14&gt;Settings!$B$9),"NOT USED",IF(IFERROR(AND(COUNT(E14:L14)=8,E14&gt;=0,E14&lt;=1000000000000,F14&gt;=0,F14&lt;=1,G14&gt;=-1,G14&lt;=1,H14&gt;=0,H14&lt;=1,MIN(I14:L14)&gt;=0,MAX(I14:L14)&lt;=1000000000000,ISTEXT(M14),LEN(TRIM(M14))&gt;0,ISTEXT(N14),LEN(TRIM(N14))&gt;0,IF(Settings!$B$10="Subscription",AND(ISNUMBER(B14),B14&gt;=0,B14&lt;=1,C14="",D14=""),AND(B14="",ISNUMBER(C14),C14&gt;=0,C14&lt;=1,ISNUMBER(D14),D14&gt;=1,D14&lt;=1000000))),FALSE()),"OK","ERROR")))</f>
        <v>NOT USED</v>
      </c>
      <c r="P14" s="27"/>
      <c r="Q14" s="28"/>
    </row>
    <row r="15" customFormat="false" ht="48" hidden="false" customHeight="true" outlineLevel="0" collapsed="false">
      <c r="A15" s="21" t="n">
        <v>10</v>
      </c>
      <c r="B15" s="26"/>
      <c r="C15" s="26"/>
      <c r="D15" s="23"/>
      <c r="E15" s="23"/>
      <c r="F15" s="26"/>
      <c r="G15" s="26"/>
      <c r="H15" s="26"/>
      <c r="I15" s="23"/>
      <c r="J15" s="23"/>
      <c r="K15" s="23"/>
      <c r="L15" s="23"/>
      <c r="M15" s="14"/>
      <c r="N15" s="14"/>
      <c r="O15" s="16" t="str">
        <f aca="false">IF(Settings!$B$26&lt;&gt;"OK","ERROR",IF(OR(A15&lt;=Settings!$B$8,A15&gt;Settings!$B$9),"NOT USED",IF(IFERROR(AND(COUNT(E15:L15)=8,E15&gt;=0,E15&lt;=1000000000000,F15&gt;=0,F15&lt;=1,G15&gt;=-1,G15&lt;=1,H15&gt;=0,H15&lt;=1,MIN(I15:L15)&gt;=0,MAX(I15:L15)&lt;=1000000000000,ISTEXT(M15),LEN(TRIM(M15))&gt;0,ISTEXT(N15),LEN(TRIM(N15))&gt;0,IF(Settings!$B$10="Subscription",AND(ISNUMBER(B15),B15&gt;=0,B15&lt;=1,C15="",D15=""),AND(B15="",ISNUMBER(C15),C15&gt;=0,C15&lt;=1,ISNUMBER(D15),D15&gt;=1,D15&lt;=1000000))),FALSE()),"OK","ERROR")))</f>
        <v>NOT USED</v>
      </c>
      <c r="P15" s="27"/>
      <c r="Q15" s="28"/>
    </row>
    <row r="16" customFormat="false" ht="48" hidden="false" customHeight="true" outlineLevel="0" collapsed="false">
      <c r="A16" s="21" t="n">
        <v>11</v>
      </c>
      <c r="B16" s="26"/>
      <c r="C16" s="26"/>
      <c r="D16" s="23"/>
      <c r="E16" s="23"/>
      <c r="F16" s="26"/>
      <c r="G16" s="26"/>
      <c r="H16" s="26"/>
      <c r="I16" s="23"/>
      <c r="J16" s="23"/>
      <c r="K16" s="23"/>
      <c r="L16" s="23"/>
      <c r="M16" s="14"/>
      <c r="N16" s="14"/>
      <c r="O16" s="16" t="str">
        <f aca="false">IF(Settings!$B$26&lt;&gt;"OK","ERROR",IF(OR(A16&lt;=Settings!$B$8,A16&gt;Settings!$B$9),"NOT USED",IF(IFERROR(AND(COUNT(E16:L16)=8,E16&gt;=0,E16&lt;=1000000000000,F16&gt;=0,F16&lt;=1,G16&gt;=-1,G16&lt;=1,H16&gt;=0,H16&lt;=1,MIN(I16:L16)&gt;=0,MAX(I16:L16)&lt;=1000000000000,ISTEXT(M16),LEN(TRIM(M16))&gt;0,ISTEXT(N16),LEN(TRIM(N16))&gt;0,IF(Settings!$B$10="Subscription",AND(ISNUMBER(B16),B16&gt;=0,B16&lt;=1,C16="",D16=""),AND(B16="",ISNUMBER(C16),C16&gt;=0,C16&lt;=1,ISNUMBER(D16),D16&gt;=1,D16&lt;=1000000))),FALSE()),"OK","ERROR")))</f>
        <v>NOT USED</v>
      </c>
      <c r="P16" s="27"/>
      <c r="Q16" s="28"/>
    </row>
    <row r="17" customFormat="false" ht="48" hidden="false" customHeight="true" outlineLevel="0" collapsed="false">
      <c r="A17" s="21" t="n">
        <v>12</v>
      </c>
      <c r="B17" s="26"/>
      <c r="C17" s="26"/>
      <c r="D17" s="23"/>
      <c r="E17" s="23"/>
      <c r="F17" s="26"/>
      <c r="G17" s="26"/>
      <c r="H17" s="26"/>
      <c r="I17" s="23"/>
      <c r="J17" s="23"/>
      <c r="K17" s="23"/>
      <c r="L17" s="23"/>
      <c r="M17" s="14"/>
      <c r="N17" s="14"/>
      <c r="O17" s="16" t="str">
        <f aca="false">IF(Settings!$B$26&lt;&gt;"OK","ERROR",IF(OR(A17&lt;=Settings!$B$8,A17&gt;Settings!$B$9),"NOT USED",IF(IFERROR(AND(COUNT(E17:L17)=8,E17&gt;=0,E17&lt;=1000000000000,F17&gt;=0,F17&lt;=1,G17&gt;=-1,G17&lt;=1,H17&gt;=0,H17&lt;=1,MIN(I17:L17)&gt;=0,MAX(I17:L17)&lt;=1000000000000,ISTEXT(M17),LEN(TRIM(M17))&gt;0,ISTEXT(N17),LEN(TRIM(N17))&gt;0,IF(Settings!$B$10="Subscription",AND(ISNUMBER(B17),B17&gt;=0,B17&lt;=1,C17="",D17=""),AND(B17="",ISNUMBER(C17),C17&gt;=0,C17&lt;=1,ISNUMBER(D17),D17&gt;=1,D17&lt;=1000000))),FALSE()),"OK","ERROR")))</f>
        <v>NOT USED</v>
      </c>
      <c r="P17" s="27"/>
      <c r="Q17" s="28"/>
    </row>
    <row r="18" customFormat="false" ht="48" hidden="false" customHeight="true" outlineLevel="0" collapsed="false">
      <c r="A18" s="21" t="n">
        <v>13</v>
      </c>
      <c r="B18" s="26"/>
      <c r="C18" s="26"/>
      <c r="D18" s="23"/>
      <c r="E18" s="23"/>
      <c r="F18" s="26"/>
      <c r="G18" s="26"/>
      <c r="H18" s="26"/>
      <c r="I18" s="23"/>
      <c r="J18" s="23"/>
      <c r="K18" s="23"/>
      <c r="L18" s="23"/>
      <c r="M18" s="14"/>
      <c r="N18" s="14"/>
      <c r="O18" s="16" t="str">
        <f aca="false">IF(Settings!$B$26&lt;&gt;"OK","ERROR",IF(OR(A18&lt;=Settings!$B$8,A18&gt;Settings!$B$9),"NOT USED",IF(IFERROR(AND(COUNT(E18:L18)=8,E18&gt;=0,E18&lt;=1000000000000,F18&gt;=0,F18&lt;=1,G18&gt;=-1,G18&lt;=1,H18&gt;=0,H18&lt;=1,MIN(I18:L18)&gt;=0,MAX(I18:L18)&lt;=1000000000000,ISTEXT(M18),LEN(TRIM(M18))&gt;0,ISTEXT(N18),LEN(TRIM(N18))&gt;0,IF(Settings!$B$10="Subscription",AND(ISNUMBER(B18),B18&gt;=0,B18&lt;=1,C18="",D18=""),AND(B18="",ISNUMBER(C18),C18&gt;=0,C18&lt;=1,ISNUMBER(D18),D18&gt;=1,D18&lt;=1000000))),FALSE()),"OK","ERROR")))</f>
        <v>NOT USED</v>
      </c>
      <c r="P18" s="27"/>
      <c r="Q18" s="28"/>
    </row>
    <row r="19" customFormat="false" ht="48" hidden="false" customHeight="true" outlineLevel="0" collapsed="false">
      <c r="A19" s="21" t="n">
        <v>14</v>
      </c>
      <c r="B19" s="26"/>
      <c r="C19" s="26"/>
      <c r="D19" s="23"/>
      <c r="E19" s="23"/>
      <c r="F19" s="26"/>
      <c r="G19" s="26"/>
      <c r="H19" s="26"/>
      <c r="I19" s="23"/>
      <c r="J19" s="23"/>
      <c r="K19" s="23"/>
      <c r="L19" s="23"/>
      <c r="M19" s="14"/>
      <c r="N19" s="14"/>
      <c r="O19" s="16" t="str">
        <f aca="false">IF(Settings!$B$26&lt;&gt;"OK","ERROR",IF(OR(A19&lt;=Settings!$B$8,A19&gt;Settings!$B$9),"NOT USED",IF(IFERROR(AND(COUNT(E19:L19)=8,E19&gt;=0,E19&lt;=1000000000000,F19&gt;=0,F19&lt;=1,G19&gt;=-1,G19&lt;=1,H19&gt;=0,H19&lt;=1,MIN(I19:L19)&gt;=0,MAX(I19:L19)&lt;=1000000000000,ISTEXT(M19),LEN(TRIM(M19))&gt;0,ISTEXT(N19),LEN(TRIM(N19))&gt;0,IF(Settings!$B$10="Subscription",AND(ISNUMBER(B19),B19&gt;=0,B19&lt;=1,C19="",D19=""),AND(B19="",ISNUMBER(C19),C19&gt;=0,C19&lt;=1,ISNUMBER(D19),D19&gt;=1,D19&lt;=1000000))),FALSE()),"OK","ERROR")))</f>
        <v>NOT USED</v>
      </c>
      <c r="P19" s="27"/>
      <c r="Q19" s="28"/>
    </row>
    <row r="20" customFormat="false" ht="48" hidden="false" customHeight="true" outlineLevel="0" collapsed="false">
      <c r="A20" s="21" t="n">
        <v>15</v>
      </c>
      <c r="B20" s="26"/>
      <c r="C20" s="26"/>
      <c r="D20" s="23"/>
      <c r="E20" s="23"/>
      <c r="F20" s="26"/>
      <c r="G20" s="26"/>
      <c r="H20" s="26"/>
      <c r="I20" s="23"/>
      <c r="J20" s="23"/>
      <c r="K20" s="23"/>
      <c r="L20" s="23"/>
      <c r="M20" s="14"/>
      <c r="N20" s="14"/>
      <c r="O20" s="16" t="str">
        <f aca="false">IF(Settings!$B$26&lt;&gt;"OK","ERROR",IF(OR(A20&lt;=Settings!$B$8,A20&gt;Settings!$B$9),"NOT USED",IF(IFERROR(AND(COUNT(E20:L20)=8,E20&gt;=0,E20&lt;=1000000000000,F20&gt;=0,F20&lt;=1,G20&gt;=-1,G20&lt;=1,H20&gt;=0,H20&lt;=1,MIN(I20:L20)&gt;=0,MAX(I20:L20)&lt;=1000000000000,ISTEXT(M20),LEN(TRIM(M20))&gt;0,ISTEXT(N20),LEN(TRIM(N20))&gt;0,IF(Settings!$B$10="Subscription",AND(ISNUMBER(B20),B20&gt;=0,B20&lt;=1,C20="",D20=""),AND(B20="",ISNUMBER(C20),C20&gt;=0,C20&lt;=1,ISNUMBER(D20),D20&gt;=1,D20&lt;=1000000))),FALSE()),"OK","ERROR")))</f>
        <v>NOT USED</v>
      </c>
      <c r="P20" s="27"/>
      <c r="Q20" s="28"/>
    </row>
    <row r="21" customFormat="false" ht="48" hidden="false" customHeight="true" outlineLevel="0" collapsed="false">
      <c r="A21" s="21" t="n">
        <v>16</v>
      </c>
      <c r="B21" s="26"/>
      <c r="C21" s="26"/>
      <c r="D21" s="23"/>
      <c r="E21" s="23"/>
      <c r="F21" s="26"/>
      <c r="G21" s="26"/>
      <c r="H21" s="26"/>
      <c r="I21" s="23"/>
      <c r="J21" s="23"/>
      <c r="K21" s="23"/>
      <c r="L21" s="23"/>
      <c r="M21" s="14"/>
      <c r="N21" s="14"/>
      <c r="O21" s="16" t="str">
        <f aca="false">IF(Settings!$B$26&lt;&gt;"OK","ERROR",IF(OR(A21&lt;=Settings!$B$8,A21&gt;Settings!$B$9),"NOT USED",IF(IFERROR(AND(COUNT(E21:L21)=8,E21&gt;=0,E21&lt;=1000000000000,F21&gt;=0,F21&lt;=1,G21&gt;=-1,G21&lt;=1,H21&gt;=0,H21&lt;=1,MIN(I21:L21)&gt;=0,MAX(I21:L21)&lt;=1000000000000,ISTEXT(M21),LEN(TRIM(M21))&gt;0,ISTEXT(N21),LEN(TRIM(N21))&gt;0,IF(Settings!$B$10="Subscription",AND(ISNUMBER(B21),B21&gt;=0,B21&lt;=1,C21="",D21=""),AND(B21="",ISNUMBER(C21),C21&gt;=0,C21&lt;=1,ISNUMBER(D21),D21&gt;=1,D21&lt;=1000000))),FALSE()),"OK","ERROR")))</f>
        <v>NOT USED</v>
      </c>
      <c r="P21" s="27"/>
      <c r="Q21" s="28"/>
    </row>
    <row r="22" customFormat="false" ht="48" hidden="false" customHeight="true" outlineLevel="0" collapsed="false">
      <c r="A22" s="21" t="n">
        <v>17</v>
      </c>
      <c r="B22" s="26"/>
      <c r="C22" s="26"/>
      <c r="D22" s="23"/>
      <c r="E22" s="23"/>
      <c r="F22" s="26"/>
      <c r="G22" s="26"/>
      <c r="H22" s="26"/>
      <c r="I22" s="23"/>
      <c r="J22" s="23"/>
      <c r="K22" s="23"/>
      <c r="L22" s="23"/>
      <c r="M22" s="14"/>
      <c r="N22" s="14"/>
      <c r="O22" s="16" t="str">
        <f aca="false">IF(Settings!$B$26&lt;&gt;"OK","ERROR",IF(OR(A22&lt;=Settings!$B$8,A22&gt;Settings!$B$9),"NOT USED",IF(IFERROR(AND(COUNT(E22:L22)=8,E22&gt;=0,E22&lt;=1000000000000,F22&gt;=0,F22&lt;=1,G22&gt;=-1,G22&lt;=1,H22&gt;=0,H22&lt;=1,MIN(I22:L22)&gt;=0,MAX(I22:L22)&lt;=1000000000000,ISTEXT(M22),LEN(TRIM(M22))&gt;0,ISTEXT(N22),LEN(TRIM(N22))&gt;0,IF(Settings!$B$10="Subscription",AND(ISNUMBER(B22),B22&gt;=0,B22&lt;=1,C22="",D22=""),AND(B22="",ISNUMBER(C22),C22&gt;=0,C22&lt;=1,ISNUMBER(D22),D22&gt;=1,D22&lt;=1000000))),FALSE()),"OK","ERROR")))</f>
        <v>NOT USED</v>
      </c>
      <c r="P22" s="27"/>
      <c r="Q22" s="28"/>
    </row>
    <row r="23" customFormat="false" ht="48" hidden="false" customHeight="true" outlineLevel="0" collapsed="false">
      <c r="A23" s="21" t="n">
        <v>18</v>
      </c>
      <c r="B23" s="26"/>
      <c r="C23" s="26"/>
      <c r="D23" s="23"/>
      <c r="E23" s="23"/>
      <c r="F23" s="26"/>
      <c r="G23" s="26"/>
      <c r="H23" s="26"/>
      <c r="I23" s="23"/>
      <c r="J23" s="23"/>
      <c r="K23" s="23"/>
      <c r="L23" s="23"/>
      <c r="M23" s="14"/>
      <c r="N23" s="14"/>
      <c r="O23" s="16" t="str">
        <f aca="false">IF(Settings!$B$26&lt;&gt;"OK","ERROR",IF(OR(A23&lt;=Settings!$B$8,A23&gt;Settings!$B$9),"NOT USED",IF(IFERROR(AND(COUNT(E23:L23)=8,E23&gt;=0,E23&lt;=1000000000000,F23&gt;=0,F23&lt;=1,G23&gt;=-1,G23&lt;=1,H23&gt;=0,H23&lt;=1,MIN(I23:L23)&gt;=0,MAX(I23:L23)&lt;=1000000000000,ISTEXT(M23),LEN(TRIM(M23))&gt;0,ISTEXT(N23),LEN(TRIM(N23))&gt;0,IF(Settings!$B$10="Subscription",AND(ISNUMBER(B23),B23&gt;=0,B23&lt;=1,C23="",D23=""),AND(B23="",ISNUMBER(C23),C23&gt;=0,C23&lt;=1,ISNUMBER(D23),D23&gt;=1,D23&lt;=1000000))),FALSE()),"OK","ERROR")))</f>
        <v>NOT USED</v>
      </c>
      <c r="P23" s="27"/>
      <c r="Q23" s="28"/>
    </row>
    <row r="24" customFormat="false" ht="48" hidden="false" customHeight="true" outlineLevel="0" collapsed="false">
      <c r="A24" s="21" t="n">
        <v>19</v>
      </c>
      <c r="B24" s="26"/>
      <c r="C24" s="26"/>
      <c r="D24" s="23"/>
      <c r="E24" s="23"/>
      <c r="F24" s="26"/>
      <c r="G24" s="26"/>
      <c r="H24" s="26"/>
      <c r="I24" s="23"/>
      <c r="J24" s="23"/>
      <c r="K24" s="23"/>
      <c r="L24" s="23"/>
      <c r="M24" s="14"/>
      <c r="N24" s="14"/>
      <c r="O24" s="16" t="str">
        <f aca="false">IF(Settings!$B$26&lt;&gt;"OK","ERROR",IF(OR(A24&lt;=Settings!$B$8,A24&gt;Settings!$B$9),"NOT USED",IF(IFERROR(AND(COUNT(E24:L24)=8,E24&gt;=0,E24&lt;=1000000000000,F24&gt;=0,F24&lt;=1,G24&gt;=-1,G24&lt;=1,H24&gt;=0,H24&lt;=1,MIN(I24:L24)&gt;=0,MAX(I24:L24)&lt;=1000000000000,ISTEXT(M24),LEN(TRIM(M24))&gt;0,ISTEXT(N24),LEN(TRIM(N24))&gt;0,IF(Settings!$B$10="Subscription",AND(ISNUMBER(B24),B24&gt;=0,B24&lt;=1,C24="",D24=""),AND(B24="",ISNUMBER(C24),C24&gt;=0,C24&lt;=1,ISNUMBER(D24),D24&gt;=1,D24&lt;=1000000))),FALSE()),"OK","ERROR")))</f>
        <v>NOT USED</v>
      </c>
      <c r="P24" s="27"/>
      <c r="Q24" s="28"/>
    </row>
    <row r="25" customFormat="false" ht="48" hidden="false" customHeight="true" outlineLevel="0" collapsed="false">
      <c r="A25" s="21" t="n">
        <v>20</v>
      </c>
      <c r="B25" s="26"/>
      <c r="C25" s="26"/>
      <c r="D25" s="23"/>
      <c r="E25" s="23"/>
      <c r="F25" s="26"/>
      <c r="G25" s="26"/>
      <c r="H25" s="26"/>
      <c r="I25" s="23"/>
      <c r="J25" s="23"/>
      <c r="K25" s="23"/>
      <c r="L25" s="23"/>
      <c r="M25" s="14"/>
      <c r="N25" s="14"/>
      <c r="O25" s="16" t="str">
        <f aca="false">IF(Settings!$B$26&lt;&gt;"OK","ERROR",IF(OR(A25&lt;=Settings!$B$8,A25&gt;Settings!$B$9),"NOT USED",IF(IFERROR(AND(COUNT(E25:L25)=8,E25&gt;=0,E25&lt;=1000000000000,F25&gt;=0,F25&lt;=1,G25&gt;=-1,G25&lt;=1,H25&gt;=0,H25&lt;=1,MIN(I25:L25)&gt;=0,MAX(I25:L25)&lt;=1000000000000,ISTEXT(M25),LEN(TRIM(M25))&gt;0,ISTEXT(N25),LEN(TRIM(N25))&gt;0,IF(Settings!$B$10="Subscription",AND(ISNUMBER(B25),B25&gt;=0,B25&lt;=1,C25="",D25=""),AND(B25="",ISNUMBER(C25),C25&gt;=0,C25&lt;=1,ISNUMBER(D25),D25&gt;=1,D25&lt;=1000000))),FALSE()),"OK","ERROR")))</f>
        <v>NOT USED</v>
      </c>
      <c r="P25" s="27"/>
      <c r="Q25" s="28"/>
    </row>
    <row r="26" customFormat="false" ht="48" hidden="false" customHeight="true" outlineLevel="0" collapsed="false">
      <c r="A26" s="21" t="n">
        <v>21</v>
      </c>
      <c r="B26" s="26"/>
      <c r="C26" s="26"/>
      <c r="D26" s="23"/>
      <c r="E26" s="23"/>
      <c r="F26" s="26"/>
      <c r="G26" s="26"/>
      <c r="H26" s="26"/>
      <c r="I26" s="23"/>
      <c r="J26" s="23"/>
      <c r="K26" s="23"/>
      <c r="L26" s="23"/>
      <c r="M26" s="14"/>
      <c r="N26" s="14"/>
      <c r="O26" s="16" t="str">
        <f aca="false">IF(Settings!$B$26&lt;&gt;"OK","ERROR",IF(OR(A26&lt;=Settings!$B$8,A26&gt;Settings!$B$9),"NOT USED",IF(IFERROR(AND(COUNT(E26:L26)=8,E26&gt;=0,E26&lt;=1000000000000,F26&gt;=0,F26&lt;=1,G26&gt;=-1,G26&lt;=1,H26&gt;=0,H26&lt;=1,MIN(I26:L26)&gt;=0,MAX(I26:L26)&lt;=1000000000000,ISTEXT(M26),LEN(TRIM(M26))&gt;0,ISTEXT(N26),LEN(TRIM(N26))&gt;0,IF(Settings!$B$10="Subscription",AND(ISNUMBER(B26),B26&gt;=0,B26&lt;=1,C26="",D26=""),AND(B26="",ISNUMBER(C26),C26&gt;=0,C26&lt;=1,ISNUMBER(D26),D26&gt;=1,D26&lt;=1000000))),FALSE()),"OK","ERROR")))</f>
        <v>NOT USED</v>
      </c>
      <c r="P26" s="27"/>
      <c r="Q26" s="28"/>
    </row>
    <row r="27" customFormat="false" ht="48" hidden="false" customHeight="true" outlineLevel="0" collapsed="false">
      <c r="A27" s="21" t="n">
        <v>22</v>
      </c>
      <c r="B27" s="26"/>
      <c r="C27" s="26"/>
      <c r="D27" s="23"/>
      <c r="E27" s="23"/>
      <c r="F27" s="26"/>
      <c r="G27" s="26"/>
      <c r="H27" s="26"/>
      <c r="I27" s="23"/>
      <c r="J27" s="23"/>
      <c r="K27" s="23"/>
      <c r="L27" s="23"/>
      <c r="M27" s="14"/>
      <c r="N27" s="14"/>
      <c r="O27" s="16" t="str">
        <f aca="false">IF(Settings!$B$26&lt;&gt;"OK","ERROR",IF(OR(A27&lt;=Settings!$B$8,A27&gt;Settings!$B$9),"NOT USED",IF(IFERROR(AND(COUNT(E27:L27)=8,E27&gt;=0,E27&lt;=1000000000000,F27&gt;=0,F27&lt;=1,G27&gt;=-1,G27&lt;=1,H27&gt;=0,H27&lt;=1,MIN(I27:L27)&gt;=0,MAX(I27:L27)&lt;=1000000000000,ISTEXT(M27),LEN(TRIM(M27))&gt;0,ISTEXT(N27),LEN(TRIM(N27))&gt;0,IF(Settings!$B$10="Subscription",AND(ISNUMBER(B27),B27&gt;=0,B27&lt;=1,C27="",D27=""),AND(B27="",ISNUMBER(C27),C27&gt;=0,C27&lt;=1,ISNUMBER(D27),D27&gt;=1,D27&lt;=1000000))),FALSE()),"OK","ERROR")))</f>
        <v>NOT USED</v>
      </c>
      <c r="P27" s="27"/>
      <c r="Q27" s="28"/>
    </row>
    <row r="28" customFormat="false" ht="48" hidden="false" customHeight="true" outlineLevel="0" collapsed="false">
      <c r="A28" s="21" t="n">
        <v>23</v>
      </c>
      <c r="B28" s="26"/>
      <c r="C28" s="26"/>
      <c r="D28" s="23"/>
      <c r="E28" s="23"/>
      <c r="F28" s="26"/>
      <c r="G28" s="26"/>
      <c r="H28" s="26"/>
      <c r="I28" s="23"/>
      <c r="J28" s="23"/>
      <c r="K28" s="23"/>
      <c r="L28" s="23"/>
      <c r="M28" s="14"/>
      <c r="N28" s="14"/>
      <c r="O28" s="16" t="str">
        <f aca="false">IF(Settings!$B$26&lt;&gt;"OK","ERROR",IF(OR(A28&lt;=Settings!$B$8,A28&gt;Settings!$B$9),"NOT USED",IF(IFERROR(AND(COUNT(E28:L28)=8,E28&gt;=0,E28&lt;=1000000000000,F28&gt;=0,F28&lt;=1,G28&gt;=-1,G28&lt;=1,H28&gt;=0,H28&lt;=1,MIN(I28:L28)&gt;=0,MAX(I28:L28)&lt;=1000000000000,ISTEXT(M28),LEN(TRIM(M28))&gt;0,ISTEXT(N28),LEN(TRIM(N28))&gt;0,IF(Settings!$B$10="Subscription",AND(ISNUMBER(B28),B28&gt;=0,B28&lt;=1,C28="",D28=""),AND(B28="",ISNUMBER(C28),C28&gt;=0,C28&lt;=1,ISNUMBER(D28),D28&gt;=1,D28&lt;=1000000))),FALSE()),"OK","ERROR")))</f>
        <v>NOT USED</v>
      </c>
      <c r="P28" s="27"/>
      <c r="Q28" s="28"/>
    </row>
    <row r="29" customFormat="false" ht="48" hidden="false" customHeight="true" outlineLevel="0" collapsed="false">
      <c r="A29" s="21" t="n">
        <v>24</v>
      </c>
      <c r="B29" s="26"/>
      <c r="C29" s="26"/>
      <c r="D29" s="23"/>
      <c r="E29" s="23"/>
      <c r="F29" s="26"/>
      <c r="G29" s="26"/>
      <c r="H29" s="26"/>
      <c r="I29" s="23"/>
      <c r="J29" s="23"/>
      <c r="K29" s="23"/>
      <c r="L29" s="23"/>
      <c r="M29" s="14"/>
      <c r="N29" s="14"/>
      <c r="O29" s="16" t="str">
        <f aca="false">IF(Settings!$B$26&lt;&gt;"OK","ERROR",IF(OR(A29&lt;=Settings!$B$8,A29&gt;Settings!$B$9),"NOT USED",IF(IFERROR(AND(COUNT(E29:L29)=8,E29&gt;=0,E29&lt;=1000000000000,F29&gt;=0,F29&lt;=1,G29&gt;=-1,G29&lt;=1,H29&gt;=0,H29&lt;=1,MIN(I29:L29)&gt;=0,MAX(I29:L29)&lt;=1000000000000,ISTEXT(M29),LEN(TRIM(M29))&gt;0,ISTEXT(N29),LEN(TRIM(N29))&gt;0,IF(Settings!$B$10="Subscription",AND(ISNUMBER(B29),B29&gt;=0,B29&lt;=1,C29="",D29=""),AND(B29="",ISNUMBER(C29),C29&gt;=0,C29&lt;=1,ISNUMBER(D29),D29&gt;=1,D29&lt;=1000000))),FALSE()),"OK","ERROR")))</f>
        <v>NOT USED</v>
      </c>
      <c r="P29" s="27"/>
      <c r="Q29" s="28"/>
    </row>
    <row r="30" customFormat="false" ht="48" hidden="false" customHeight="true" outlineLevel="0" collapsed="false">
      <c r="A30" s="21" t="n">
        <v>25</v>
      </c>
      <c r="B30" s="26"/>
      <c r="C30" s="26"/>
      <c r="D30" s="23"/>
      <c r="E30" s="23"/>
      <c r="F30" s="26"/>
      <c r="G30" s="26"/>
      <c r="H30" s="26"/>
      <c r="I30" s="23"/>
      <c r="J30" s="23"/>
      <c r="K30" s="23"/>
      <c r="L30" s="23"/>
      <c r="M30" s="14"/>
      <c r="N30" s="14"/>
      <c r="O30" s="16" t="str">
        <f aca="false">IF(Settings!$B$26&lt;&gt;"OK","ERROR",IF(OR(A30&lt;=Settings!$B$8,A30&gt;Settings!$B$9),"NOT USED",IF(IFERROR(AND(COUNT(E30:L30)=8,E30&gt;=0,E30&lt;=1000000000000,F30&gt;=0,F30&lt;=1,G30&gt;=-1,G30&lt;=1,H30&gt;=0,H30&lt;=1,MIN(I30:L30)&gt;=0,MAX(I30:L30)&lt;=1000000000000,ISTEXT(M30),LEN(TRIM(M30))&gt;0,ISTEXT(N30),LEN(TRIM(N30))&gt;0,IF(Settings!$B$10="Subscription",AND(ISNUMBER(B30),B30&gt;=0,B30&lt;=1,C30="",D30=""),AND(B30="",ISNUMBER(C30),C30&gt;=0,C30&lt;=1,ISNUMBER(D30),D30&gt;=1,D30&lt;=1000000))),FALSE()),"OK","ERROR")))</f>
        <v>NOT USED</v>
      </c>
      <c r="P30" s="27"/>
      <c r="Q30" s="28"/>
    </row>
    <row r="31" customFormat="false" ht="48" hidden="false" customHeight="true" outlineLevel="0" collapsed="false">
      <c r="A31" s="21" t="n">
        <v>26</v>
      </c>
      <c r="B31" s="26"/>
      <c r="C31" s="26"/>
      <c r="D31" s="23"/>
      <c r="E31" s="23"/>
      <c r="F31" s="26"/>
      <c r="G31" s="26"/>
      <c r="H31" s="26"/>
      <c r="I31" s="23"/>
      <c r="J31" s="23"/>
      <c r="K31" s="23"/>
      <c r="L31" s="23"/>
      <c r="M31" s="14"/>
      <c r="N31" s="14"/>
      <c r="O31" s="16" t="str">
        <f aca="false">IF(Settings!$B$26&lt;&gt;"OK","ERROR",IF(OR(A31&lt;=Settings!$B$8,A31&gt;Settings!$B$9),"NOT USED",IF(IFERROR(AND(COUNT(E31:L31)=8,E31&gt;=0,E31&lt;=1000000000000,F31&gt;=0,F31&lt;=1,G31&gt;=-1,G31&lt;=1,H31&gt;=0,H31&lt;=1,MIN(I31:L31)&gt;=0,MAX(I31:L31)&lt;=1000000000000,ISTEXT(M31),LEN(TRIM(M31))&gt;0,ISTEXT(N31),LEN(TRIM(N31))&gt;0,IF(Settings!$B$10="Subscription",AND(ISNUMBER(B31),B31&gt;=0,B31&lt;=1,C31="",D31=""),AND(B31="",ISNUMBER(C31),C31&gt;=0,C31&lt;=1,ISNUMBER(D31),D31&gt;=1,D31&lt;=1000000))),FALSE()),"OK","ERROR")))</f>
        <v>NOT USED</v>
      </c>
      <c r="P31" s="27"/>
      <c r="Q31" s="28"/>
    </row>
    <row r="32" customFormat="false" ht="48" hidden="false" customHeight="true" outlineLevel="0" collapsed="false">
      <c r="A32" s="21" t="n">
        <v>27</v>
      </c>
      <c r="B32" s="26"/>
      <c r="C32" s="26"/>
      <c r="D32" s="23"/>
      <c r="E32" s="23"/>
      <c r="F32" s="26"/>
      <c r="G32" s="26"/>
      <c r="H32" s="26"/>
      <c r="I32" s="23"/>
      <c r="J32" s="23"/>
      <c r="K32" s="23"/>
      <c r="L32" s="23"/>
      <c r="M32" s="14"/>
      <c r="N32" s="14"/>
      <c r="O32" s="16" t="str">
        <f aca="false">IF(Settings!$B$26&lt;&gt;"OK","ERROR",IF(OR(A32&lt;=Settings!$B$8,A32&gt;Settings!$B$9),"NOT USED",IF(IFERROR(AND(COUNT(E32:L32)=8,E32&gt;=0,E32&lt;=1000000000000,F32&gt;=0,F32&lt;=1,G32&gt;=-1,G32&lt;=1,H32&gt;=0,H32&lt;=1,MIN(I32:L32)&gt;=0,MAX(I32:L32)&lt;=1000000000000,ISTEXT(M32),LEN(TRIM(M32))&gt;0,ISTEXT(N32),LEN(TRIM(N32))&gt;0,IF(Settings!$B$10="Subscription",AND(ISNUMBER(B32),B32&gt;=0,B32&lt;=1,C32="",D32=""),AND(B32="",ISNUMBER(C32),C32&gt;=0,C32&lt;=1,ISNUMBER(D32),D32&gt;=1,D32&lt;=1000000))),FALSE()),"OK","ERROR")))</f>
        <v>NOT USED</v>
      </c>
      <c r="P32" s="27"/>
      <c r="Q32" s="28"/>
    </row>
    <row r="33" customFormat="false" ht="48" hidden="false" customHeight="true" outlineLevel="0" collapsed="false">
      <c r="A33" s="21" t="n">
        <v>28</v>
      </c>
      <c r="B33" s="26"/>
      <c r="C33" s="26"/>
      <c r="D33" s="23"/>
      <c r="E33" s="23"/>
      <c r="F33" s="26"/>
      <c r="G33" s="26"/>
      <c r="H33" s="26"/>
      <c r="I33" s="23"/>
      <c r="J33" s="23"/>
      <c r="K33" s="23"/>
      <c r="L33" s="23"/>
      <c r="M33" s="14"/>
      <c r="N33" s="14"/>
      <c r="O33" s="16" t="str">
        <f aca="false">IF(Settings!$B$26&lt;&gt;"OK","ERROR",IF(OR(A33&lt;=Settings!$B$8,A33&gt;Settings!$B$9),"NOT USED",IF(IFERROR(AND(COUNT(E33:L33)=8,E33&gt;=0,E33&lt;=1000000000000,F33&gt;=0,F33&lt;=1,G33&gt;=-1,G33&lt;=1,H33&gt;=0,H33&lt;=1,MIN(I33:L33)&gt;=0,MAX(I33:L33)&lt;=1000000000000,ISTEXT(M33),LEN(TRIM(M33))&gt;0,ISTEXT(N33),LEN(TRIM(N33))&gt;0,IF(Settings!$B$10="Subscription",AND(ISNUMBER(B33),B33&gt;=0,B33&lt;=1,C33="",D33=""),AND(B33="",ISNUMBER(C33),C33&gt;=0,C33&lt;=1,ISNUMBER(D33),D33&gt;=1,D33&lt;=1000000))),FALSE()),"OK","ERROR")))</f>
        <v>NOT USED</v>
      </c>
      <c r="P33" s="27"/>
      <c r="Q33" s="28"/>
    </row>
    <row r="34" customFormat="false" ht="48" hidden="false" customHeight="true" outlineLevel="0" collapsed="false">
      <c r="A34" s="21" t="n">
        <v>29</v>
      </c>
      <c r="B34" s="26"/>
      <c r="C34" s="26"/>
      <c r="D34" s="23"/>
      <c r="E34" s="23"/>
      <c r="F34" s="26"/>
      <c r="G34" s="26"/>
      <c r="H34" s="26"/>
      <c r="I34" s="23"/>
      <c r="J34" s="23"/>
      <c r="K34" s="23"/>
      <c r="L34" s="23"/>
      <c r="M34" s="14"/>
      <c r="N34" s="14"/>
      <c r="O34" s="16" t="str">
        <f aca="false">IF(Settings!$B$26&lt;&gt;"OK","ERROR",IF(OR(A34&lt;=Settings!$B$8,A34&gt;Settings!$B$9),"NOT USED",IF(IFERROR(AND(COUNT(E34:L34)=8,E34&gt;=0,E34&lt;=1000000000000,F34&gt;=0,F34&lt;=1,G34&gt;=-1,G34&lt;=1,H34&gt;=0,H34&lt;=1,MIN(I34:L34)&gt;=0,MAX(I34:L34)&lt;=1000000000000,ISTEXT(M34),LEN(TRIM(M34))&gt;0,ISTEXT(N34),LEN(TRIM(N34))&gt;0,IF(Settings!$B$10="Subscription",AND(ISNUMBER(B34),B34&gt;=0,B34&lt;=1,C34="",D34=""),AND(B34="",ISNUMBER(C34),C34&gt;=0,C34&lt;=1,ISNUMBER(D34),D34&gt;=1,D34&lt;=1000000))),FALSE()),"OK","ERROR")))</f>
        <v>NOT USED</v>
      </c>
      <c r="P34" s="27"/>
      <c r="Q34" s="28"/>
    </row>
    <row r="35" customFormat="false" ht="48" hidden="false" customHeight="true" outlineLevel="0" collapsed="false">
      <c r="A35" s="21" t="n">
        <v>30</v>
      </c>
      <c r="B35" s="26"/>
      <c r="C35" s="26"/>
      <c r="D35" s="23"/>
      <c r="E35" s="23"/>
      <c r="F35" s="26"/>
      <c r="G35" s="26"/>
      <c r="H35" s="26"/>
      <c r="I35" s="23"/>
      <c r="J35" s="23"/>
      <c r="K35" s="23"/>
      <c r="L35" s="23"/>
      <c r="M35" s="14"/>
      <c r="N35" s="14"/>
      <c r="O35" s="16" t="str">
        <f aca="false">IF(Settings!$B$26&lt;&gt;"OK","ERROR",IF(OR(A35&lt;=Settings!$B$8,A35&gt;Settings!$B$9),"NOT USED",IF(IFERROR(AND(COUNT(E35:L35)=8,E35&gt;=0,E35&lt;=1000000000000,F35&gt;=0,F35&lt;=1,G35&gt;=-1,G35&lt;=1,H35&gt;=0,H35&lt;=1,MIN(I35:L35)&gt;=0,MAX(I35:L35)&lt;=1000000000000,ISTEXT(M35),LEN(TRIM(M35))&gt;0,ISTEXT(N35),LEN(TRIM(N35))&gt;0,IF(Settings!$B$10="Subscription",AND(ISNUMBER(B35),B35&gt;=0,B35&lt;=1,C35="",D35=""),AND(B35="",ISNUMBER(C35),C35&gt;=0,C35&lt;=1,ISNUMBER(D35),D35&gt;=1,D35&lt;=1000000))),FALSE()),"OK","ERROR")))</f>
        <v>NOT USED</v>
      </c>
      <c r="P35" s="27"/>
      <c r="Q35" s="28"/>
    </row>
    <row r="36" customFormat="false" ht="48" hidden="false" customHeight="true" outlineLevel="0" collapsed="false">
      <c r="A36" s="21" t="n">
        <v>31</v>
      </c>
      <c r="B36" s="26"/>
      <c r="C36" s="26"/>
      <c r="D36" s="23"/>
      <c r="E36" s="23"/>
      <c r="F36" s="26"/>
      <c r="G36" s="26"/>
      <c r="H36" s="26"/>
      <c r="I36" s="23"/>
      <c r="J36" s="23"/>
      <c r="K36" s="23"/>
      <c r="L36" s="23"/>
      <c r="M36" s="14"/>
      <c r="N36" s="14"/>
      <c r="O36" s="16" t="str">
        <f aca="false">IF(Settings!$B$26&lt;&gt;"OK","ERROR",IF(OR(A36&lt;=Settings!$B$8,A36&gt;Settings!$B$9),"NOT USED",IF(IFERROR(AND(COUNT(E36:L36)=8,E36&gt;=0,E36&lt;=1000000000000,F36&gt;=0,F36&lt;=1,G36&gt;=-1,G36&lt;=1,H36&gt;=0,H36&lt;=1,MIN(I36:L36)&gt;=0,MAX(I36:L36)&lt;=1000000000000,ISTEXT(M36),LEN(TRIM(M36))&gt;0,ISTEXT(N36),LEN(TRIM(N36))&gt;0,IF(Settings!$B$10="Subscription",AND(ISNUMBER(B36),B36&gt;=0,B36&lt;=1,C36="",D36=""),AND(B36="",ISNUMBER(C36),C36&gt;=0,C36&lt;=1,ISNUMBER(D36),D36&gt;=1,D36&lt;=1000000))),FALSE()),"OK","ERROR")))</f>
        <v>NOT USED</v>
      </c>
      <c r="P36" s="27"/>
      <c r="Q36" s="28"/>
    </row>
    <row r="37" customFormat="false" ht="48" hidden="false" customHeight="true" outlineLevel="0" collapsed="false">
      <c r="A37" s="21" t="n">
        <v>32</v>
      </c>
      <c r="B37" s="26"/>
      <c r="C37" s="26"/>
      <c r="D37" s="23"/>
      <c r="E37" s="23"/>
      <c r="F37" s="26"/>
      <c r="G37" s="26"/>
      <c r="H37" s="26"/>
      <c r="I37" s="23"/>
      <c r="J37" s="23"/>
      <c r="K37" s="23"/>
      <c r="L37" s="23"/>
      <c r="M37" s="14"/>
      <c r="N37" s="14"/>
      <c r="O37" s="16" t="str">
        <f aca="false">IF(Settings!$B$26&lt;&gt;"OK","ERROR",IF(OR(A37&lt;=Settings!$B$8,A37&gt;Settings!$B$9),"NOT USED",IF(IFERROR(AND(COUNT(E37:L37)=8,E37&gt;=0,E37&lt;=1000000000000,F37&gt;=0,F37&lt;=1,G37&gt;=-1,G37&lt;=1,H37&gt;=0,H37&lt;=1,MIN(I37:L37)&gt;=0,MAX(I37:L37)&lt;=1000000000000,ISTEXT(M37),LEN(TRIM(M37))&gt;0,ISTEXT(N37),LEN(TRIM(N37))&gt;0,IF(Settings!$B$10="Subscription",AND(ISNUMBER(B37),B37&gt;=0,B37&lt;=1,C37="",D37=""),AND(B37="",ISNUMBER(C37),C37&gt;=0,C37&lt;=1,ISNUMBER(D37),D37&gt;=1,D37&lt;=1000000))),FALSE()),"OK","ERROR")))</f>
        <v>NOT USED</v>
      </c>
      <c r="P37" s="27"/>
      <c r="Q37" s="28"/>
    </row>
    <row r="38" customFormat="false" ht="48" hidden="false" customHeight="true" outlineLevel="0" collapsed="false">
      <c r="A38" s="21" t="n">
        <v>33</v>
      </c>
      <c r="B38" s="26"/>
      <c r="C38" s="26"/>
      <c r="D38" s="23"/>
      <c r="E38" s="23"/>
      <c r="F38" s="26"/>
      <c r="G38" s="26"/>
      <c r="H38" s="26"/>
      <c r="I38" s="23"/>
      <c r="J38" s="23"/>
      <c r="K38" s="23"/>
      <c r="L38" s="23"/>
      <c r="M38" s="14"/>
      <c r="N38" s="14"/>
      <c r="O38" s="16" t="str">
        <f aca="false">IF(Settings!$B$26&lt;&gt;"OK","ERROR",IF(OR(A38&lt;=Settings!$B$8,A38&gt;Settings!$B$9),"NOT USED",IF(IFERROR(AND(COUNT(E38:L38)=8,E38&gt;=0,E38&lt;=1000000000000,F38&gt;=0,F38&lt;=1,G38&gt;=-1,G38&lt;=1,H38&gt;=0,H38&lt;=1,MIN(I38:L38)&gt;=0,MAX(I38:L38)&lt;=1000000000000,ISTEXT(M38),LEN(TRIM(M38))&gt;0,ISTEXT(N38),LEN(TRIM(N38))&gt;0,IF(Settings!$B$10="Subscription",AND(ISNUMBER(B38),B38&gt;=0,B38&lt;=1,C38="",D38=""),AND(B38="",ISNUMBER(C38),C38&gt;=0,C38&lt;=1,ISNUMBER(D38),D38&gt;=1,D38&lt;=1000000))),FALSE()),"OK","ERROR")))</f>
        <v>NOT USED</v>
      </c>
      <c r="P38" s="27"/>
      <c r="Q38" s="28"/>
    </row>
    <row r="39" customFormat="false" ht="48" hidden="false" customHeight="true" outlineLevel="0" collapsed="false">
      <c r="A39" s="21" t="n">
        <v>34</v>
      </c>
      <c r="B39" s="26"/>
      <c r="C39" s="26"/>
      <c r="D39" s="23"/>
      <c r="E39" s="23"/>
      <c r="F39" s="26"/>
      <c r="G39" s="26"/>
      <c r="H39" s="26"/>
      <c r="I39" s="23"/>
      <c r="J39" s="23"/>
      <c r="K39" s="23"/>
      <c r="L39" s="23"/>
      <c r="M39" s="14"/>
      <c r="N39" s="14"/>
      <c r="O39" s="16" t="str">
        <f aca="false">IF(Settings!$B$26&lt;&gt;"OK","ERROR",IF(OR(A39&lt;=Settings!$B$8,A39&gt;Settings!$B$9),"NOT USED",IF(IFERROR(AND(COUNT(E39:L39)=8,E39&gt;=0,E39&lt;=1000000000000,F39&gt;=0,F39&lt;=1,G39&gt;=-1,G39&lt;=1,H39&gt;=0,H39&lt;=1,MIN(I39:L39)&gt;=0,MAX(I39:L39)&lt;=1000000000000,ISTEXT(M39),LEN(TRIM(M39))&gt;0,ISTEXT(N39),LEN(TRIM(N39))&gt;0,IF(Settings!$B$10="Subscription",AND(ISNUMBER(B39),B39&gt;=0,B39&lt;=1,C39="",D39=""),AND(B39="",ISNUMBER(C39),C39&gt;=0,C39&lt;=1,ISNUMBER(D39),D39&gt;=1,D39&lt;=1000000))),FALSE()),"OK","ERROR")))</f>
        <v>NOT USED</v>
      </c>
      <c r="P39" s="27"/>
      <c r="Q39" s="28"/>
    </row>
    <row r="40" customFormat="false" ht="48" hidden="false" customHeight="true" outlineLevel="0" collapsed="false">
      <c r="A40" s="21" t="n">
        <v>35</v>
      </c>
      <c r="B40" s="26"/>
      <c r="C40" s="26"/>
      <c r="D40" s="23"/>
      <c r="E40" s="23"/>
      <c r="F40" s="26"/>
      <c r="G40" s="26"/>
      <c r="H40" s="26"/>
      <c r="I40" s="23"/>
      <c r="J40" s="23"/>
      <c r="K40" s="23"/>
      <c r="L40" s="23"/>
      <c r="M40" s="14"/>
      <c r="N40" s="14"/>
      <c r="O40" s="16" t="str">
        <f aca="false">IF(Settings!$B$26&lt;&gt;"OK","ERROR",IF(OR(A40&lt;=Settings!$B$8,A40&gt;Settings!$B$9),"NOT USED",IF(IFERROR(AND(COUNT(E40:L40)=8,E40&gt;=0,E40&lt;=1000000000000,F40&gt;=0,F40&lt;=1,G40&gt;=-1,G40&lt;=1,H40&gt;=0,H40&lt;=1,MIN(I40:L40)&gt;=0,MAX(I40:L40)&lt;=1000000000000,ISTEXT(M40),LEN(TRIM(M40))&gt;0,ISTEXT(N40),LEN(TRIM(N40))&gt;0,IF(Settings!$B$10="Subscription",AND(ISNUMBER(B40),B40&gt;=0,B40&lt;=1,C40="",D40=""),AND(B40="",ISNUMBER(C40),C40&gt;=0,C40&lt;=1,ISNUMBER(D40),D40&gt;=1,D40&lt;=1000000))),FALSE()),"OK","ERROR")))</f>
        <v>NOT USED</v>
      </c>
      <c r="P40" s="27"/>
      <c r="Q40" s="28"/>
    </row>
    <row r="41" customFormat="false" ht="48" hidden="false" customHeight="true" outlineLevel="0" collapsed="false">
      <c r="A41" s="21" t="n">
        <v>36</v>
      </c>
      <c r="B41" s="26"/>
      <c r="C41" s="26"/>
      <c r="D41" s="23"/>
      <c r="E41" s="23"/>
      <c r="F41" s="26"/>
      <c r="G41" s="26"/>
      <c r="H41" s="26"/>
      <c r="I41" s="23"/>
      <c r="J41" s="23"/>
      <c r="K41" s="23"/>
      <c r="L41" s="23"/>
      <c r="M41" s="14"/>
      <c r="N41" s="14"/>
      <c r="O41" s="16" t="str">
        <f aca="false">IF(Settings!$B$26&lt;&gt;"OK","ERROR",IF(OR(A41&lt;=Settings!$B$8,A41&gt;Settings!$B$9),"NOT USED",IF(IFERROR(AND(COUNT(E41:L41)=8,E41&gt;=0,E41&lt;=1000000000000,F41&gt;=0,F41&lt;=1,G41&gt;=-1,G41&lt;=1,H41&gt;=0,H41&lt;=1,MIN(I41:L41)&gt;=0,MAX(I41:L41)&lt;=1000000000000,ISTEXT(M41),LEN(TRIM(M41))&gt;0,ISTEXT(N41),LEN(TRIM(N41))&gt;0,IF(Settings!$B$10="Subscription",AND(ISNUMBER(B41),B41&gt;=0,B41&lt;=1,C41="",D41=""),AND(B41="",ISNUMBER(C41),C41&gt;=0,C41&lt;=1,ISNUMBER(D41),D41&gt;=1,D41&lt;=1000000))),FALSE()),"OK","ERROR")))</f>
        <v>NOT USED</v>
      </c>
      <c r="P41" s="27"/>
      <c r="Q41" s="28"/>
    </row>
    <row r="42" customFormat="false" ht="48" hidden="false" customHeight="true" outlineLevel="0" collapsed="false">
      <c r="A42" s="21" t="n">
        <v>37</v>
      </c>
      <c r="B42" s="26"/>
      <c r="C42" s="26"/>
      <c r="D42" s="23"/>
      <c r="E42" s="23"/>
      <c r="F42" s="26"/>
      <c r="G42" s="26"/>
      <c r="H42" s="26"/>
      <c r="I42" s="23"/>
      <c r="J42" s="23"/>
      <c r="K42" s="23"/>
      <c r="L42" s="23"/>
      <c r="M42" s="14"/>
      <c r="N42" s="14"/>
      <c r="O42" s="16" t="str">
        <f aca="false">IF(Settings!$B$26&lt;&gt;"OK","ERROR",IF(OR(A42&lt;=Settings!$B$8,A42&gt;Settings!$B$9),"NOT USED",IF(IFERROR(AND(COUNT(E42:L42)=8,E42&gt;=0,E42&lt;=1000000000000,F42&gt;=0,F42&lt;=1,G42&gt;=-1,G42&lt;=1,H42&gt;=0,H42&lt;=1,MIN(I42:L42)&gt;=0,MAX(I42:L42)&lt;=1000000000000,ISTEXT(M42),LEN(TRIM(M42))&gt;0,ISTEXT(N42),LEN(TRIM(N42))&gt;0,IF(Settings!$B$10="Subscription",AND(ISNUMBER(B42),B42&gt;=0,B42&lt;=1,C42="",D42=""),AND(B42="",ISNUMBER(C42),C42&gt;=0,C42&lt;=1,ISNUMBER(D42),D42&gt;=1,D42&lt;=1000000))),FALSE()),"OK","ERROR")))</f>
        <v>NOT USED</v>
      </c>
      <c r="P42" s="27"/>
      <c r="Q42" s="28"/>
    </row>
    <row r="43" customFormat="false" ht="48" hidden="false" customHeight="true" outlineLevel="0" collapsed="false">
      <c r="A43" s="21" t="n">
        <v>38</v>
      </c>
      <c r="B43" s="26"/>
      <c r="C43" s="26"/>
      <c r="D43" s="23"/>
      <c r="E43" s="23"/>
      <c r="F43" s="26"/>
      <c r="G43" s="26"/>
      <c r="H43" s="26"/>
      <c r="I43" s="23"/>
      <c r="J43" s="23"/>
      <c r="K43" s="23"/>
      <c r="L43" s="23"/>
      <c r="M43" s="14"/>
      <c r="N43" s="14"/>
      <c r="O43" s="16" t="str">
        <f aca="false">IF(Settings!$B$26&lt;&gt;"OK","ERROR",IF(OR(A43&lt;=Settings!$B$8,A43&gt;Settings!$B$9),"NOT USED",IF(IFERROR(AND(COUNT(E43:L43)=8,E43&gt;=0,E43&lt;=1000000000000,F43&gt;=0,F43&lt;=1,G43&gt;=-1,G43&lt;=1,H43&gt;=0,H43&lt;=1,MIN(I43:L43)&gt;=0,MAX(I43:L43)&lt;=1000000000000,ISTEXT(M43),LEN(TRIM(M43))&gt;0,ISTEXT(N43),LEN(TRIM(N43))&gt;0,IF(Settings!$B$10="Subscription",AND(ISNUMBER(B43),B43&gt;=0,B43&lt;=1,C43="",D43=""),AND(B43="",ISNUMBER(C43),C43&gt;=0,C43&lt;=1,ISNUMBER(D43),D43&gt;=1,D43&lt;=1000000))),FALSE()),"OK","ERROR")))</f>
        <v>NOT USED</v>
      </c>
      <c r="P43" s="27"/>
      <c r="Q43" s="28"/>
    </row>
    <row r="44" customFormat="false" ht="48" hidden="false" customHeight="true" outlineLevel="0" collapsed="false">
      <c r="A44" s="21" t="n">
        <v>39</v>
      </c>
      <c r="B44" s="26"/>
      <c r="C44" s="26"/>
      <c r="D44" s="23"/>
      <c r="E44" s="23"/>
      <c r="F44" s="26"/>
      <c r="G44" s="26"/>
      <c r="H44" s="26"/>
      <c r="I44" s="23"/>
      <c r="J44" s="23"/>
      <c r="K44" s="23"/>
      <c r="L44" s="23"/>
      <c r="M44" s="14"/>
      <c r="N44" s="14"/>
      <c r="O44" s="16" t="str">
        <f aca="false">IF(Settings!$B$26&lt;&gt;"OK","ERROR",IF(OR(A44&lt;=Settings!$B$8,A44&gt;Settings!$B$9),"NOT USED",IF(IFERROR(AND(COUNT(E44:L44)=8,E44&gt;=0,E44&lt;=1000000000000,F44&gt;=0,F44&lt;=1,G44&gt;=-1,G44&lt;=1,H44&gt;=0,H44&lt;=1,MIN(I44:L44)&gt;=0,MAX(I44:L44)&lt;=1000000000000,ISTEXT(M44),LEN(TRIM(M44))&gt;0,ISTEXT(N44),LEN(TRIM(N44))&gt;0,IF(Settings!$B$10="Subscription",AND(ISNUMBER(B44),B44&gt;=0,B44&lt;=1,C44="",D44=""),AND(B44="",ISNUMBER(C44),C44&gt;=0,C44&lt;=1,ISNUMBER(D44),D44&gt;=1,D44&lt;=1000000))),FALSE()),"OK","ERROR")))</f>
        <v>NOT USED</v>
      </c>
      <c r="P44" s="27"/>
      <c r="Q44" s="28"/>
    </row>
    <row r="45" customFormat="false" ht="48" hidden="false" customHeight="true" outlineLevel="0" collapsed="false">
      <c r="A45" s="21" t="n">
        <v>40</v>
      </c>
      <c r="B45" s="26"/>
      <c r="C45" s="26"/>
      <c r="D45" s="23"/>
      <c r="E45" s="23"/>
      <c r="F45" s="26"/>
      <c r="G45" s="26"/>
      <c r="H45" s="26"/>
      <c r="I45" s="23"/>
      <c r="J45" s="23"/>
      <c r="K45" s="23"/>
      <c r="L45" s="23"/>
      <c r="M45" s="14"/>
      <c r="N45" s="14"/>
      <c r="O45" s="16" t="str">
        <f aca="false">IF(Settings!$B$26&lt;&gt;"OK","ERROR",IF(OR(A45&lt;=Settings!$B$8,A45&gt;Settings!$B$9),"NOT USED",IF(IFERROR(AND(COUNT(E45:L45)=8,E45&gt;=0,E45&lt;=1000000000000,F45&gt;=0,F45&lt;=1,G45&gt;=-1,G45&lt;=1,H45&gt;=0,H45&lt;=1,MIN(I45:L45)&gt;=0,MAX(I45:L45)&lt;=1000000000000,ISTEXT(M45),LEN(TRIM(M45))&gt;0,ISTEXT(N45),LEN(TRIM(N45))&gt;0,IF(Settings!$B$10="Subscription",AND(ISNUMBER(B45),B45&gt;=0,B45&lt;=1,C45="",D45=""),AND(B45="",ISNUMBER(C45),C45&gt;=0,C45&lt;=1,ISNUMBER(D45),D45&gt;=1,D45&lt;=1000000))),FALSE()),"OK","ERROR")))</f>
        <v>NOT USED</v>
      </c>
      <c r="P45" s="27"/>
      <c r="Q45" s="28"/>
    </row>
    <row r="46" customFormat="false" ht="48" hidden="false" customHeight="true" outlineLevel="0" collapsed="false">
      <c r="A46" s="21" t="n">
        <v>41</v>
      </c>
      <c r="B46" s="26"/>
      <c r="C46" s="26"/>
      <c r="D46" s="23"/>
      <c r="E46" s="23"/>
      <c r="F46" s="26"/>
      <c r="G46" s="26"/>
      <c r="H46" s="26"/>
      <c r="I46" s="23"/>
      <c r="J46" s="23"/>
      <c r="K46" s="23"/>
      <c r="L46" s="23"/>
      <c r="M46" s="14"/>
      <c r="N46" s="14"/>
      <c r="O46" s="16" t="str">
        <f aca="false">IF(Settings!$B$26&lt;&gt;"OK","ERROR",IF(OR(A46&lt;=Settings!$B$8,A46&gt;Settings!$B$9),"NOT USED",IF(IFERROR(AND(COUNT(E46:L46)=8,E46&gt;=0,E46&lt;=1000000000000,F46&gt;=0,F46&lt;=1,G46&gt;=-1,G46&lt;=1,H46&gt;=0,H46&lt;=1,MIN(I46:L46)&gt;=0,MAX(I46:L46)&lt;=1000000000000,ISTEXT(M46),LEN(TRIM(M46))&gt;0,ISTEXT(N46),LEN(TRIM(N46))&gt;0,IF(Settings!$B$10="Subscription",AND(ISNUMBER(B46),B46&gt;=0,B46&lt;=1,C46="",D46=""),AND(B46="",ISNUMBER(C46),C46&gt;=0,C46&lt;=1,ISNUMBER(D46),D46&gt;=1,D46&lt;=1000000))),FALSE()),"OK","ERROR")))</f>
        <v>NOT USED</v>
      </c>
      <c r="P46" s="27"/>
      <c r="Q46" s="28"/>
    </row>
    <row r="47" customFormat="false" ht="48" hidden="false" customHeight="true" outlineLevel="0" collapsed="false">
      <c r="A47" s="21" t="n">
        <v>42</v>
      </c>
      <c r="B47" s="26"/>
      <c r="C47" s="26"/>
      <c r="D47" s="23"/>
      <c r="E47" s="23"/>
      <c r="F47" s="26"/>
      <c r="G47" s="26"/>
      <c r="H47" s="26"/>
      <c r="I47" s="23"/>
      <c r="J47" s="23"/>
      <c r="K47" s="23"/>
      <c r="L47" s="23"/>
      <c r="M47" s="14"/>
      <c r="N47" s="14"/>
      <c r="O47" s="16" t="str">
        <f aca="false">IF(Settings!$B$26&lt;&gt;"OK","ERROR",IF(OR(A47&lt;=Settings!$B$8,A47&gt;Settings!$B$9),"NOT USED",IF(IFERROR(AND(COUNT(E47:L47)=8,E47&gt;=0,E47&lt;=1000000000000,F47&gt;=0,F47&lt;=1,G47&gt;=-1,G47&lt;=1,H47&gt;=0,H47&lt;=1,MIN(I47:L47)&gt;=0,MAX(I47:L47)&lt;=1000000000000,ISTEXT(M47),LEN(TRIM(M47))&gt;0,ISTEXT(N47),LEN(TRIM(N47))&gt;0,IF(Settings!$B$10="Subscription",AND(ISNUMBER(B47),B47&gt;=0,B47&lt;=1,C47="",D47=""),AND(B47="",ISNUMBER(C47),C47&gt;=0,C47&lt;=1,ISNUMBER(D47),D47&gt;=1,D47&lt;=1000000))),FALSE()),"OK","ERROR")))</f>
        <v>NOT USED</v>
      </c>
      <c r="P47" s="27"/>
      <c r="Q47" s="28"/>
    </row>
    <row r="48" customFormat="false" ht="48" hidden="false" customHeight="true" outlineLevel="0" collapsed="false">
      <c r="A48" s="21" t="n">
        <v>43</v>
      </c>
      <c r="B48" s="26"/>
      <c r="C48" s="26"/>
      <c r="D48" s="23"/>
      <c r="E48" s="23"/>
      <c r="F48" s="26"/>
      <c r="G48" s="26"/>
      <c r="H48" s="26"/>
      <c r="I48" s="23"/>
      <c r="J48" s="23"/>
      <c r="K48" s="23"/>
      <c r="L48" s="23"/>
      <c r="M48" s="14"/>
      <c r="N48" s="14"/>
      <c r="O48" s="16" t="str">
        <f aca="false">IF(Settings!$B$26&lt;&gt;"OK","ERROR",IF(OR(A48&lt;=Settings!$B$8,A48&gt;Settings!$B$9),"NOT USED",IF(IFERROR(AND(COUNT(E48:L48)=8,E48&gt;=0,E48&lt;=1000000000000,F48&gt;=0,F48&lt;=1,G48&gt;=-1,G48&lt;=1,H48&gt;=0,H48&lt;=1,MIN(I48:L48)&gt;=0,MAX(I48:L48)&lt;=1000000000000,ISTEXT(M48),LEN(TRIM(M48))&gt;0,ISTEXT(N48),LEN(TRIM(N48))&gt;0,IF(Settings!$B$10="Subscription",AND(ISNUMBER(B48),B48&gt;=0,B48&lt;=1,C48="",D48=""),AND(B48="",ISNUMBER(C48),C48&gt;=0,C48&lt;=1,ISNUMBER(D48),D48&gt;=1,D48&lt;=1000000))),FALSE()),"OK","ERROR")))</f>
        <v>NOT USED</v>
      </c>
      <c r="P48" s="27"/>
      <c r="Q48" s="28"/>
    </row>
    <row r="49" customFormat="false" ht="48" hidden="false" customHeight="true" outlineLevel="0" collapsed="false">
      <c r="A49" s="21" t="n">
        <v>44</v>
      </c>
      <c r="B49" s="26"/>
      <c r="C49" s="26"/>
      <c r="D49" s="23"/>
      <c r="E49" s="23"/>
      <c r="F49" s="26"/>
      <c r="G49" s="26"/>
      <c r="H49" s="26"/>
      <c r="I49" s="23"/>
      <c r="J49" s="23"/>
      <c r="K49" s="23"/>
      <c r="L49" s="23"/>
      <c r="M49" s="14"/>
      <c r="N49" s="14"/>
      <c r="O49" s="16" t="str">
        <f aca="false">IF(Settings!$B$26&lt;&gt;"OK","ERROR",IF(OR(A49&lt;=Settings!$B$8,A49&gt;Settings!$B$9),"NOT USED",IF(IFERROR(AND(COUNT(E49:L49)=8,E49&gt;=0,E49&lt;=1000000000000,F49&gt;=0,F49&lt;=1,G49&gt;=-1,G49&lt;=1,H49&gt;=0,H49&lt;=1,MIN(I49:L49)&gt;=0,MAX(I49:L49)&lt;=1000000000000,ISTEXT(M49),LEN(TRIM(M49))&gt;0,ISTEXT(N49),LEN(TRIM(N49))&gt;0,IF(Settings!$B$10="Subscription",AND(ISNUMBER(B49),B49&gt;=0,B49&lt;=1,C49="",D49=""),AND(B49="",ISNUMBER(C49),C49&gt;=0,C49&lt;=1,ISNUMBER(D49),D49&gt;=1,D49&lt;=1000000))),FALSE()),"OK","ERROR")))</f>
        <v>NOT USED</v>
      </c>
      <c r="P49" s="27"/>
      <c r="Q49" s="28"/>
    </row>
    <row r="50" customFormat="false" ht="48" hidden="false" customHeight="true" outlineLevel="0" collapsed="false">
      <c r="A50" s="21" t="n">
        <v>45</v>
      </c>
      <c r="B50" s="26"/>
      <c r="C50" s="26"/>
      <c r="D50" s="23"/>
      <c r="E50" s="23"/>
      <c r="F50" s="26"/>
      <c r="G50" s="26"/>
      <c r="H50" s="26"/>
      <c r="I50" s="23"/>
      <c r="J50" s="23"/>
      <c r="K50" s="23"/>
      <c r="L50" s="23"/>
      <c r="M50" s="14"/>
      <c r="N50" s="14"/>
      <c r="O50" s="16" t="str">
        <f aca="false">IF(Settings!$B$26&lt;&gt;"OK","ERROR",IF(OR(A50&lt;=Settings!$B$8,A50&gt;Settings!$B$9),"NOT USED",IF(IFERROR(AND(COUNT(E50:L50)=8,E50&gt;=0,E50&lt;=1000000000000,F50&gt;=0,F50&lt;=1,G50&gt;=-1,G50&lt;=1,H50&gt;=0,H50&lt;=1,MIN(I50:L50)&gt;=0,MAX(I50:L50)&lt;=1000000000000,ISTEXT(M50),LEN(TRIM(M50))&gt;0,ISTEXT(N50),LEN(TRIM(N50))&gt;0,IF(Settings!$B$10="Subscription",AND(ISNUMBER(B50),B50&gt;=0,B50&lt;=1,C50="",D50=""),AND(B50="",ISNUMBER(C50),C50&gt;=0,C50&lt;=1,ISNUMBER(D50),D50&gt;=1,D50&lt;=1000000))),FALSE()),"OK","ERROR")))</f>
        <v>NOT USED</v>
      </c>
      <c r="P50" s="27"/>
      <c r="Q50" s="28"/>
    </row>
    <row r="51" customFormat="false" ht="48" hidden="false" customHeight="true" outlineLevel="0" collapsed="false">
      <c r="A51" s="21" t="n">
        <v>46</v>
      </c>
      <c r="B51" s="26"/>
      <c r="C51" s="26"/>
      <c r="D51" s="23"/>
      <c r="E51" s="23"/>
      <c r="F51" s="26"/>
      <c r="G51" s="26"/>
      <c r="H51" s="26"/>
      <c r="I51" s="23"/>
      <c r="J51" s="23"/>
      <c r="K51" s="23"/>
      <c r="L51" s="23"/>
      <c r="M51" s="14"/>
      <c r="N51" s="14"/>
      <c r="O51" s="16" t="str">
        <f aca="false">IF(Settings!$B$26&lt;&gt;"OK","ERROR",IF(OR(A51&lt;=Settings!$B$8,A51&gt;Settings!$B$9),"NOT USED",IF(IFERROR(AND(COUNT(E51:L51)=8,E51&gt;=0,E51&lt;=1000000000000,F51&gt;=0,F51&lt;=1,G51&gt;=-1,G51&lt;=1,H51&gt;=0,H51&lt;=1,MIN(I51:L51)&gt;=0,MAX(I51:L51)&lt;=1000000000000,ISTEXT(M51),LEN(TRIM(M51))&gt;0,ISTEXT(N51),LEN(TRIM(N51))&gt;0,IF(Settings!$B$10="Subscription",AND(ISNUMBER(B51),B51&gt;=0,B51&lt;=1,C51="",D51=""),AND(B51="",ISNUMBER(C51),C51&gt;=0,C51&lt;=1,ISNUMBER(D51),D51&gt;=1,D51&lt;=1000000))),FALSE()),"OK","ERROR")))</f>
        <v>NOT USED</v>
      </c>
      <c r="P51" s="27"/>
      <c r="Q51" s="28"/>
    </row>
    <row r="52" customFormat="false" ht="48" hidden="false" customHeight="true" outlineLevel="0" collapsed="false">
      <c r="A52" s="21" t="n">
        <v>47</v>
      </c>
      <c r="B52" s="26"/>
      <c r="C52" s="26"/>
      <c r="D52" s="23"/>
      <c r="E52" s="23"/>
      <c r="F52" s="26"/>
      <c r="G52" s="26"/>
      <c r="H52" s="26"/>
      <c r="I52" s="23"/>
      <c r="J52" s="23"/>
      <c r="K52" s="23"/>
      <c r="L52" s="23"/>
      <c r="M52" s="14"/>
      <c r="N52" s="14"/>
      <c r="O52" s="16" t="str">
        <f aca="false">IF(Settings!$B$26&lt;&gt;"OK","ERROR",IF(OR(A52&lt;=Settings!$B$8,A52&gt;Settings!$B$9),"NOT USED",IF(IFERROR(AND(COUNT(E52:L52)=8,E52&gt;=0,E52&lt;=1000000000000,F52&gt;=0,F52&lt;=1,G52&gt;=-1,G52&lt;=1,H52&gt;=0,H52&lt;=1,MIN(I52:L52)&gt;=0,MAX(I52:L52)&lt;=1000000000000,ISTEXT(M52),LEN(TRIM(M52))&gt;0,ISTEXT(N52),LEN(TRIM(N52))&gt;0,IF(Settings!$B$10="Subscription",AND(ISNUMBER(B52),B52&gt;=0,B52&lt;=1,C52="",D52=""),AND(B52="",ISNUMBER(C52),C52&gt;=0,C52&lt;=1,ISNUMBER(D52),D52&gt;=1,D52&lt;=1000000))),FALSE()),"OK","ERROR")))</f>
        <v>NOT USED</v>
      </c>
      <c r="P52" s="27"/>
      <c r="Q52" s="28"/>
    </row>
    <row r="53" customFormat="false" ht="48" hidden="false" customHeight="true" outlineLevel="0" collapsed="false">
      <c r="A53" s="21" t="n">
        <v>48</v>
      </c>
      <c r="B53" s="26"/>
      <c r="C53" s="26"/>
      <c r="D53" s="23"/>
      <c r="E53" s="23"/>
      <c r="F53" s="26"/>
      <c r="G53" s="26"/>
      <c r="H53" s="26"/>
      <c r="I53" s="23"/>
      <c r="J53" s="23"/>
      <c r="K53" s="23"/>
      <c r="L53" s="23"/>
      <c r="M53" s="14"/>
      <c r="N53" s="14"/>
      <c r="O53" s="16" t="str">
        <f aca="false">IF(Settings!$B$26&lt;&gt;"OK","ERROR",IF(OR(A53&lt;=Settings!$B$8,A53&gt;Settings!$B$9),"NOT USED",IF(IFERROR(AND(COUNT(E53:L53)=8,E53&gt;=0,E53&lt;=1000000000000,F53&gt;=0,F53&lt;=1,G53&gt;=-1,G53&lt;=1,H53&gt;=0,H53&lt;=1,MIN(I53:L53)&gt;=0,MAX(I53:L53)&lt;=1000000000000,ISTEXT(M53),LEN(TRIM(M53))&gt;0,ISTEXT(N53),LEN(TRIM(N53))&gt;0,IF(Settings!$B$10="Subscription",AND(ISNUMBER(B53),B53&gt;=0,B53&lt;=1,C53="",D53=""),AND(B53="",ISNUMBER(C53),C53&gt;=0,C53&lt;=1,ISNUMBER(D53),D53&gt;=1,D53&lt;=1000000))),FALSE()),"OK","ERROR")))</f>
        <v>NOT USED</v>
      </c>
      <c r="P53" s="27"/>
      <c r="Q53" s="28"/>
    </row>
    <row r="54" customFormat="false" ht="48" hidden="false" customHeight="true" outlineLevel="0" collapsed="false">
      <c r="A54" s="21" t="n">
        <v>49</v>
      </c>
      <c r="B54" s="26"/>
      <c r="C54" s="26"/>
      <c r="D54" s="23"/>
      <c r="E54" s="23"/>
      <c r="F54" s="26"/>
      <c r="G54" s="26"/>
      <c r="H54" s="26"/>
      <c r="I54" s="23"/>
      <c r="J54" s="23"/>
      <c r="K54" s="23"/>
      <c r="L54" s="23"/>
      <c r="M54" s="14"/>
      <c r="N54" s="14"/>
      <c r="O54" s="16" t="str">
        <f aca="false">IF(Settings!$B$26&lt;&gt;"OK","ERROR",IF(OR(A54&lt;=Settings!$B$8,A54&gt;Settings!$B$9),"NOT USED",IF(IFERROR(AND(COUNT(E54:L54)=8,E54&gt;=0,E54&lt;=1000000000000,F54&gt;=0,F54&lt;=1,G54&gt;=-1,G54&lt;=1,H54&gt;=0,H54&lt;=1,MIN(I54:L54)&gt;=0,MAX(I54:L54)&lt;=1000000000000,ISTEXT(M54),LEN(TRIM(M54))&gt;0,ISTEXT(N54),LEN(TRIM(N54))&gt;0,IF(Settings!$B$10="Subscription",AND(ISNUMBER(B54),B54&gt;=0,B54&lt;=1,C54="",D54=""),AND(B54="",ISNUMBER(C54),C54&gt;=0,C54&lt;=1,ISNUMBER(D54),D54&gt;=1,D54&lt;=1000000))),FALSE()),"OK","ERROR")))</f>
        <v>NOT USED</v>
      </c>
      <c r="P54" s="27"/>
      <c r="Q54" s="28"/>
    </row>
    <row r="55" customFormat="false" ht="48" hidden="false" customHeight="true" outlineLevel="0" collapsed="false">
      <c r="A55" s="21" t="n">
        <v>50</v>
      </c>
      <c r="B55" s="26"/>
      <c r="C55" s="26"/>
      <c r="D55" s="23"/>
      <c r="E55" s="23"/>
      <c r="F55" s="26"/>
      <c r="G55" s="26"/>
      <c r="H55" s="26"/>
      <c r="I55" s="23"/>
      <c r="J55" s="23"/>
      <c r="K55" s="23"/>
      <c r="L55" s="23"/>
      <c r="M55" s="14"/>
      <c r="N55" s="14"/>
      <c r="O55" s="16" t="str">
        <f aca="false">IF(Settings!$B$26&lt;&gt;"OK","ERROR",IF(OR(A55&lt;=Settings!$B$8,A55&gt;Settings!$B$9),"NOT USED",IF(IFERROR(AND(COUNT(E55:L55)=8,E55&gt;=0,E55&lt;=1000000000000,F55&gt;=0,F55&lt;=1,G55&gt;=-1,G55&lt;=1,H55&gt;=0,H55&lt;=1,MIN(I55:L55)&gt;=0,MAX(I55:L55)&lt;=1000000000000,ISTEXT(M55),LEN(TRIM(M55))&gt;0,ISTEXT(N55),LEN(TRIM(N55))&gt;0,IF(Settings!$B$10="Subscription",AND(ISNUMBER(B55),B55&gt;=0,B55&lt;=1,C55="",D55=""),AND(B55="",ISNUMBER(C55),C55&gt;=0,C55&lt;=1,ISNUMBER(D55),D55&gt;=1,D55&lt;=1000000))),FALSE()),"OK","ERROR")))</f>
        <v>NOT USED</v>
      </c>
      <c r="P55" s="27"/>
      <c r="Q55" s="28"/>
    </row>
    <row r="56" customFormat="false" ht="48" hidden="false" customHeight="true" outlineLevel="0" collapsed="false">
      <c r="A56" s="21" t="n">
        <v>51</v>
      </c>
      <c r="B56" s="26"/>
      <c r="C56" s="26"/>
      <c r="D56" s="23"/>
      <c r="E56" s="23"/>
      <c r="F56" s="26"/>
      <c r="G56" s="26"/>
      <c r="H56" s="26"/>
      <c r="I56" s="23"/>
      <c r="J56" s="23"/>
      <c r="K56" s="23"/>
      <c r="L56" s="23"/>
      <c r="M56" s="14"/>
      <c r="N56" s="14"/>
      <c r="O56" s="16" t="str">
        <f aca="false">IF(Settings!$B$26&lt;&gt;"OK","ERROR",IF(OR(A56&lt;=Settings!$B$8,A56&gt;Settings!$B$9),"NOT USED",IF(IFERROR(AND(COUNT(E56:L56)=8,E56&gt;=0,E56&lt;=1000000000000,F56&gt;=0,F56&lt;=1,G56&gt;=-1,G56&lt;=1,H56&gt;=0,H56&lt;=1,MIN(I56:L56)&gt;=0,MAX(I56:L56)&lt;=1000000000000,ISTEXT(M56),LEN(TRIM(M56))&gt;0,ISTEXT(N56),LEN(TRIM(N56))&gt;0,IF(Settings!$B$10="Subscription",AND(ISNUMBER(B56),B56&gt;=0,B56&lt;=1,C56="",D56=""),AND(B56="",ISNUMBER(C56),C56&gt;=0,C56&lt;=1,ISNUMBER(D56),D56&gt;=1,D56&lt;=1000000))),FALSE()),"OK","ERROR")))</f>
        <v>NOT USED</v>
      </c>
      <c r="P56" s="27"/>
      <c r="Q56" s="28"/>
    </row>
    <row r="57" customFormat="false" ht="48" hidden="false" customHeight="true" outlineLevel="0" collapsed="false">
      <c r="A57" s="21" t="n">
        <v>52</v>
      </c>
      <c r="B57" s="26"/>
      <c r="C57" s="26"/>
      <c r="D57" s="23"/>
      <c r="E57" s="23"/>
      <c r="F57" s="26"/>
      <c r="G57" s="26"/>
      <c r="H57" s="26"/>
      <c r="I57" s="23"/>
      <c r="J57" s="23"/>
      <c r="K57" s="23"/>
      <c r="L57" s="23"/>
      <c r="M57" s="14"/>
      <c r="N57" s="14"/>
      <c r="O57" s="16" t="str">
        <f aca="false">IF(Settings!$B$26&lt;&gt;"OK","ERROR",IF(OR(A57&lt;=Settings!$B$8,A57&gt;Settings!$B$9),"NOT USED",IF(IFERROR(AND(COUNT(E57:L57)=8,E57&gt;=0,E57&lt;=1000000000000,F57&gt;=0,F57&lt;=1,G57&gt;=-1,G57&lt;=1,H57&gt;=0,H57&lt;=1,MIN(I57:L57)&gt;=0,MAX(I57:L57)&lt;=1000000000000,ISTEXT(M57),LEN(TRIM(M57))&gt;0,ISTEXT(N57),LEN(TRIM(N57))&gt;0,IF(Settings!$B$10="Subscription",AND(ISNUMBER(B57),B57&gt;=0,B57&lt;=1,C57="",D57=""),AND(B57="",ISNUMBER(C57),C57&gt;=0,C57&lt;=1,ISNUMBER(D57),D57&gt;=1,D57&lt;=1000000))),FALSE()),"OK","ERROR")))</f>
        <v>NOT USED</v>
      </c>
      <c r="P57" s="27"/>
      <c r="Q57" s="28"/>
    </row>
    <row r="58" customFormat="false" ht="48" hidden="false" customHeight="true" outlineLevel="0" collapsed="false">
      <c r="A58" s="21" t="n">
        <v>53</v>
      </c>
      <c r="B58" s="26"/>
      <c r="C58" s="26"/>
      <c r="D58" s="23"/>
      <c r="E58" s="23"/>
      <c r="F58" s="26"/>
      <c r="G58" s="26"/>
      <c r="H58" s="26"/>
      <c r="I58" s="23"/>
      <c r="J58" s="23"/>
      <c r="K58" s="23"/>
      <c r="L58" s="23"/>
      <c r="M58" s="14"/>
      <c r="N58" s="14"/>
      <c r="O58" s="16" t="str">
        <f aca="false">IF(Settings!$B$26&lt;&gt;"OK","ERROR",IF(OR(A58&lt;=Settings!$B$8,A58&gt;Settings!$B$9),"NOT USED",IF(IFERROR(AND(COUNT(E58:L58)=8,E58&gt;=0,E58&lt;=1000000000000,F58&gt;=0,F58&lt;=1,G58&gt;=-1,G58&lt;=1,H58&gt;=0,H58&lt;=1,MIN(I58:L58)&gt;=0,MAX(I58:L58)&lt;=1000000000000,ISTEXT(M58),LEN(TRIM(M58))&gt;0,ISTEXT(N58),LEN(TRIM(N58))&gt;0,IF(Settings!$B$10="Subscription",AND(ISNUMBER(B58),B58&gt;=0,B58&lt;=1,C58="",D58=""),AND(B58="",ISNUMBER(C58),C58&gt;=0,C58&lt;=1,ISNUMBER(D58),D58&gt;=1,D58&lt;=1000000))),FALSE()),"OK","ERROR")))</f>
        <v>NOT USED</v>
      </c>
      <c r="P58" s="27"/>
      <c r="Q58" s="28"/>
    </row>
    <row r="59" customFormat="false" ht="48" hidden="false" customHeight="true" outlineLevel="0" collapsed="false">
      <c r="A59" s="21" t="n">
        <v>54</v>
      </c>
      <c r="B59" s="26"/>
      <c r="C59" s="26"/>
      <c r="D59" s="23"/>
      <c r="E59" s="23"/>
      <c r="F59" s="26"/>
      <c r="G59" s="26"/>
      <c r="H59" s="26"/>
      <c r="I59" s="23"/>
      <c r="J59" s="23"/>
      <c r="K59" s="23"/>
      <c r="L59" s="23"/>
      <c r="M59" s="14"/>
      <c r="N59" s="14"/>
      <c r="O59" s="16" t="str">
        <f aca="false">IF(Settings!$B$26&lt;&gt;"OK","ERROR",IF(OR(A59&lt;=Settings!$B$8,A59&gt;Settings!$B$9),"NOT USED",IF(IFERROR(AND(COUNT(E59:L59)=8,E59&gt;=0,E59&lt;=1000000000000,F59&gt;=0,F59&lt;=1,G59&gt;=-1,G59&lt;=1,H59&gt;=0,H59&lt;=1,MIN(I59:L59)&gt;=0,MAX(I59:L59)&lt;=1000000000000,ISTEXT(M59),LEN(TRIM(M59))&gt;0,ISTEXT(N59),LEN(TRIM(N59))&gt;0,IF(Settings!$B$10="Subscription",AND(ISNUMBER(B59),B59&gt;=0,B59&lt;=1,C59="",D59=""),AND(B59="",ISNUMBER(C59),C59&gt;=0,C59&lt;=1,ISNUMBER(D59),D59&gt;=1,D59&lt;=1000000))),FALSE()),"OK","ERROR")))</f>
        <v>NOT USED</v>
      </c>
      <c r="P59" s="27"/>
      <c r="Q59" s="28"/>
    </row>
    <row r="60" customFormat="false" ht="48" hidden="false" customHeight="true" outlineLevel="0" collapsed="false">
      <c r="A60" s="21" t="n">
        <v>55</v>
      </c>
      <c r="B60" s="26"/>
      <c r="C60" s="26"/>
      <c r="D60" s="23"/>
      <c r="E60" s="23"/>
      <c r="F60" s="26"/>
      <c r="G60" s="26"/>
      <c r="H60" s="26"/>
      <c r="I60" s="23"/>
      <c r="J60" s="23"/>
      <c r="K60" s="23"/>
      <c r="L60" s="23"/>
      <c r="M60" s="14"/>
      <c r="N60" s="14"/>
      <c r="O60" s="16" t="str">
        <f aca="false">IF(Settings!$B$26&lt;&gt;"OK","ERROR",IF(OR(A60&lt;=Settings!$B$8,A60&gt;Settings!$B$9),"NOT USED",IF(IFERROR(AND(COUNT(E60:L60)=8,E60&gt;=0,E60&lt;=1000000000000,F60&gt;=0,F60&lt;=1,G60&gt;=-1,G60&lt;=1,H60&gt;=0,H60&lt;=1,MIN(I60:L60)&gt;=0,MAX(I60:L60)&lt;=1000000000000,ISTEXT(M60),LEN(TRIM(M60))&gt;0,ISTEXT(N60),LEN(TRIM(N60))&gt;0,IF(Settings!$B$10="Subscription",AND(ISNUMBER(B60),B60&gt;=0,B60&lt;=1,C60="",D60=""),AND(B60="",ISNUMBER(C60),C60&gt;=0,C60&lt;=1,ISNUMBER(D60),D60&gt;=1,D60&lt;=1000000))),FALSE()),"OK","ERROR")))</f>
        <v>NOT USED</v>
      </c>
      <c r="P60" s="27"/>
      <c r="Q60" s="28"/>
    </row>
    <row r="61" customFormat="false" ht="48" hidden="false" customHeight="true" outlineLevel="0" collapsed="false">
      <c r="A61" s="21" t="n">
        <v>56</v>
      </c>
      <c r="B61" s="26"/>
      <c r="C61" s="26"/>
      <c r="D61" s="23"/>
      <c r="E61" s="23"/>
      <c r="F61" s="26"/>
      <c r="G61" s="26"/>
      <c r="H61" s="26"/>
      <c r="I61" s="23"/>
      <c r="J61" s="23"/>
      <c r="K61" s="23"/>
      <c r="L61" s="23"/>
      <c r="M61" s="14"/>
      <c r="N61" s="14"/>
      <c r="O61" s="16" t="str">
        <f aca="false">IF(Settings!$B$26&lt;&gt;"OK","ERROR",IF(OR(A61&lt;=Settings!$B$8,A61&gt;Settings!$B$9),"NOT USED",IF(IFERROR(AND(COUNT(E61:L61)=8,E61&gt;=0,E61&lt;=1000000000000,F61&gt;=0,F61&lt;=1,G61&gt;=-1,G61&lt;=1,H61&gt;=0,H61&lt;=1,MIN(I61:L61)&gt;=0,MAX(I61:L61)&lt;=1000000000000,ISTEXT(M61),LEN(TRIM(M61))&gt;0,ISTEXT(N61),LEN(TRIM(N61))&gt;0,IF(Settings!$B$10="Subscription",AND(ISNUMBER(B61),B61&gt;=0,B61&lt;=1,C61="",D61=""),AND(B61="",ISNUMBER(C61),C61&gt;=0,C61&lt;=1,ISNUMBER(D61),D61&gt;=1,D61&lt;=1000000))),FALSE()),"OK","ERROR")))</f>
        <v>NOT USED</v>
      </c>
      <c r="P61" s="27"/>
      <c r="Q61" s="28"/>
    </row>
    <row r="62" customFormat="false" ht="48" hidden="false" customHeight="true" outlineLevel="0" collapsed="false">
      <c r="A62" s="21" t="n">
        <v>57</v>
      </c>
      <c r="B62" s="26"/>
      <c r="C62" s="26"/>
      <c r="D62" s="23"/>
      <c r="E62" s="23"/>
      <c r="F62" s="26"/>
      <c r="G62" s="26"/>
      <c r="H62" s="26"/>
      <c r="I62" s="23"/>
      <c r="J62" s="23"/>
      <c r="K62" s="23"/>
      <c r="L62" s="23"/>
      <c r="M62" s="14"/>
      <c r="N62" s="14"/>
      <c r="O62" s="16" t="str">
        <f aca="false">IF(Settings!$B$26&lt;&gt;"OK","ERROR",IF(OR(A62&lt;=Settings!$B$8,A62&gt;Settings!$B$9),"NOT USED",IF(IFERROR(AND(COUNT(E62:L62)=8,E62&gt;=0,E62&lt;=1000000000000,F62&gt;=0,F62&lt;=1,G62&gt;=-1,G62&lt;=1,H62&gt;=0,H62&lt;=1,MIN(I62:L62)&gt;=0,MAX(I62:L62)&lt;=1000000000000,ISTEXT(M62),LEN(TRIM(M62))&gt;0,ISTEXT(N62),LEN(TRIM(N62))&gt;0,IF(Settings!$B$10="Subscription",AND(ISNUMBER(B62),B62&gt;=0,B62&lt;=1,C62="",D62=""),AND(B62="",ISNUMBER(C62),C62&gt;=0,C62&lt;=1,ISNUMBER(D62),D62&gt;=1,D62&lt;=1000000))),FALSE()),"OK","ERROR")))</f>
        <v>NOT USED</v>
      </c>
      <c r="P62" s="27"/>
      <c r="Q62" s="28"/>
    </row>
    <row r="63" customFormat="false" ht="48" hidden="false" customHeight="true" outlineLevel="0" collapsed="false">
      <c r="A63" s="21" t="n">
        <v>58</v>
      </c>
      <c r="B63" s="26"/>
      <c r="C63" s="26"/>
      <c r="D63" s="23"/>
      <c r="E63" s="23"/>
      <c r="F63" s="26"/>
      <c r="G63" s="26"/>
      <c r="H63" s="26"/>
      <c r="I63" s="23"/>
      <c r="J63" s="23"/>
      <c r="K63" s="23"/>
      <c r="L63" s="23"/>
      <c r="M63" s="14"/>
      <c r="N63" s="14"/>
      <c r="O63" s="16" t="str">
        <f aca="false">IF(Settings!$B$26&lt;&gt;"OK","ERROR",IF(OR(A63&lt;=Settings!$B$8,A63&gt;Settings!$B$9),"NOT USED",IF(IFERROR(AND(COUNT(E63:L63)=8,E63&gt;=0,E63&lt;=1000000000000,F63&gt;=0,F63&lt;=1,G63&gt;=-1,G63&lt;=1,H63&gt;=0,H63&lt;=1,MIN(I63:L63)&gt;=0,MAX(I63:L63)&lt;=1000000000000,ISTEXT(M63),LEN(TRIM(M63))&gt;0,ISTEXT(N63),LEN(TRIM(N63))&gt;0,IF(Settings!$B$10="Subscription",AND(ISNUMBER(B63),B63&gt;=0,B63&lt;=1,C63="",D63=""),AND(B63="",ISNUMBER(C63),C63&gt;=0,C63&lt;=1,ISNUMBER(D63),D63&gt;=1,D63&lt;=1000000))),FALSE()),"OK","ERROR")))</f>
        <v>NOT USED</v>
      </c>
      <c r="P63" s="27"/>
      <c r="Q63" s="28"/>
    </row>
    <row r="64" customFormat="false" ht="48" hidden="false" customHeight="true" outlineLevel="0" collapsed="false">
      <c r="A64" s="21" t="n">
        <v>59</v>
      </c>
      <c r="B64" s="26"/>
      <c r="C64" s="26"/>
      <c r="D64" s="23"/>
      <c r="E64" s="23"/>
      <c r="F64" s="26"/>
      <c r="G64" s="26"/>
      <c r="H64" s="26"/>
      <c r="I64" s="23"/>
      <c r="J64" s="23"/>
      <c r="K64" s="23"/>
      <c r="L64" s="23"/>
      <c r="M64" s="14"/>
      <c r="N64" s="14"/>
      <c r="O64" s="16" t="str">
        <f aca="false">IF(Settings!$B$26&lt;&gt;"OK","ERROR",IF(OR(A64&lt;=Settings!$B$8,A64&gt;Settings!$B$9),"NOT USED",IF(IFERROR(AND(COUNT(E64:L64)=8,E64&gt;=0,E64&lt;=1000000000000,F64&gt;=0,F64&lt;=1,G64&gt;=-1,G64&lt;=1,H64&gt;=0,H64&lt;=1,MIN(I64:L64)&gt;=0,MAX(I64:L64)&lt;=1000000000000,ISTEXT(M64),LEN(TRIM(M64))&gt;0,ISTEXT(N64),LEN(TRIM(N64))&gt;0,IF(Settings!$B$10="Subscription",AND(ISNUMBER(B64),B64&gt;=0,B64&lt;=1,C64="",D64=""),AND(B64="",ISNUMBER(C64),C64&gt;=0,C64&lt;=1,ISNUMBER(D64),D64&gt;=1,D64&lt;=1000000))),FALSE()),"OK","ERROR")))</f>
        <v>NOT USED</v>
      </c>
      <c r="P64" s="27"/>
      <c r="Q64" s="28"/>
    </row>
    <row r="65" customFormat="false" ht="48" hidden="false" customHeight="true" outlineLevel="0" collapsed="false">
      <c r="A65" s="21" t="n">
        <v>60</v>
      </c>
      <c r="B65" s="26"/>
      <c r="C65" s="26"/>
      <c r="D65" s="23"/>
      <c r="E65" s="23"/>
      <c r="F65" s="26"/>
      <c r="G65" s="26"/>
      <c r="H65" s="26"/>
      <c r="I65" s="23"/>
      <c r="J65" s="23"/>
      <c r="K65" s="23"/>
      <c r="L65" s="23"/>
      <c r="M65" s="14"/>
      <c r="N65" s="14"/>
      <c r="O65" s="16" t="str">
        <f aca="false">IF(Settings!$B$26&lt;&gt;"OK","ERROR",IF(OR(A65&lt;=Settings!$B$8,A65&gt;Settings!$B$9),"NOT USED",IF(IFERROR(AND(COUNT(E65:L65)=8,E65&gt;=0,E65&lt;=1000000000000,F65&gt;=0,F65&lt;=1,G65&gt;=-1,G65&lt;=1,H65&gt;=0,H65&lt;=1,MIN(I65:L65)&gt;=0,MAX(I65:L65)&lt;=1000000000000,ISTEXT(M65),LEN(TRIM(M65))&gt;0,ISTEXT(N65),LEN(TRIM(N65))&gt;0,IF(Settings!$B$10="Subscription",AND(ISNUMBER(B65),B65&gt;=0,B65&lt;=1,C65="",D65=""),AND(B65="",ISNUMBER(C65),C65&gt;=0,C65&lt;=1,ISNUMBER(D65),D65&gt;=1,D65&lt;=1000000))),FALSE()),"OK","ERROR")))</f>
        <v>NOT USED</v>
      </c>
      <c r="P65" s="27"/>
      <c r="Q65" s="28"/>
    </row>
    <row r="66" customFormat="false" ht="48" hidden="false" customHeight="true" outlineLevel="0" collapsed="false">
      <c r="A66" s="21" t="n">
        <v>61</v>
      </c>
      <c r="B66" s="26"/>
      <c r="C66" s="26"/>
      <c r="D66" s="23"/>
      <c r="E66" s="23"/>
      <c r="F66" s="26"/>
      <c r="G66" s="26"/>
      <c r="H66" s="26"/>
      <c r="I66" s="23"/>
      <c r="J66" s="23"/>
      <c r="K66" s="23"/>
      <c r="L66" s="23"/>
      <c r="M66" s="14"/>
      <c r="N66" s="14"/>
      <c r="O66" s="16" t="str">
        <f aca="false">IF(Settings!$B$26&lt;&gt;"OK","ERROR",IF(OR(A66&lt;=Settings!$B$8,A66&gt;Settings!$B$9),"NOT USED",IF(IFERROR(AND(COUNT(E66:L66)=8,E66&gt;=0,E66&lt;=1000000000000,F66&gt;=0,F66&lt;=1,G66&gt;=-1,G66&lt;=1,H66&gt;=0,H66&lt;=1,MIN(I66:L66)&gt;=0,MAX(I66:L66)&lt;=1000000000000,ISTEXT(M66),LEN(TRIM(M66))&gt;0,ISTEXT(N66),LEN(TRIM(N66))&gt;0,IF(Settings!$B$10="Subscription",AND(ISNUMBER(B66),B66&gt;=0,B66&lt;=1,C66="",D66=""),AND(B66="",ISNUMBER(C66),C66&gt;=0,C66&lt;=1,ISNUMBER(D66),D66&gt;=1,D66&lt;=1000000))),FALSE()),"OK","ERROR")))</f>
        <v>NOT USED</v>
      </c>
      <c r="P66" s="27"/>
      <c r="Q66" s="28"/>
    </row>
    <row r="67" customFormat="false" ht="48" hidden="false" customHeight="true" outlineLevel="0" collapsed="false">
      <c r="A67" s="21" t="n">
        <v>62</v>
      </c>
      <c r="B67" s="26"/>
      <c r="C67" s="26"/>
      <c r="D67" s="23"/>
      <c r="E67" s="23"/>
      <c r="F67" s="26"/>
      <c r="G67" s="26"/>
      <c r="H67" s="26"/>
      <c r="I67" s="23"/>
      <c r="J67" s="23"/>
      <c r="K67" s="23"/>
      <c r="L67" s="23"/>
      <c r="M67" s="14"/>
      <c r="N67" s="14"/>
      <c r="O67" s="16" t="str">
        <f aca="false">IF(Settings!$B$26&lt;&gt;"OK","ERROR",IF(OR(A67&lt;=Settings!$B$8,A67&gt;Settings!$B$9),"NOT USED",IF(IFERROR(AND(COUNT(E67:L67)=8,E67&gt;=0,E67&lt;=1000000000000,F67&gt;=0,F67&lt;=1,G67&gt;=-1,G67&lt;=1,H67&gt;=0,H67&lt;=1,MIN(I67:L67)&gt;=0,MAX(I67:L67)&lt;=1000000000000,ISTEXT(M67),LEN(TRIM(M67))&gt;0,ISTEXT(N67),LEN(TRIM(N67))&gt;0,IF(Settings!$B$10="Subscription",AND(ISNUMBER(B67),B67&gt;=0,B67&lt;=1,C67="",D67=""),AND(B67="",ISNUMBER(C67),C67&gt;=0,C67&lt;=1,ISNUMBER(D67),D67&gt;=1,D67&lt;=1000000))),FALSE()),"OK","ERROR")))</f>
        <v>NOT USED</v>
      </c>
      <c r="P67" s="27"/>
      <c r="Q67" s="28"/>
    </row>
    <row r="68" customFormat="false" ht="48" hidden="false" customHeight="true" outlineLevel="0" collapsed="false">
      <c r="A68" s="21" t="n">
        <v>63</v>
      </c>
      <c r="B68" s="26"/>
      <c r="C68" s="26"/>
      <c r="D68" s="23"/>
      <c r="E68" s="23"/>
      <c r="F68" s="26"/>
      <c r="G68" s="26"/>
      <c r="H68" s="26"/>
      <c r="I68" s="23"/>
      <c r="J68" s="23"/>
      <c r="K68" s="23"/>
      <c r="L68" s="23"/>
      <c r="M68" s="14"/>
      <c r="N68" s="14"/>
      <c r="O68" s="16" t="str">
        <f aca="false">IF(Settings!$B$26&lt;&gt;"OK","ERROR",IF(OR(A68&lt;=Settings!$B$8,A68&gt;Settings!$B$9),"NOT USED",IF(IFERROR(AND(COUNT(E68:L68)=8,E68&gt;=0,E68&lt;=1000000000000,F68&gt;=0,F68&lt;=1,G68&gt;=-1,G68&lt;=1,H68&gt;=0,H68&lt;=1,MIN(I68:L68)&gt;=0,MAX(I68:L68)&lt;=1000000000000,ISTEXT(M68),LEN(TRIM(M68))&gt;0,ISTEXT(N68),LEN(TRIM(N68))&gt;0,IF(Settings!$B$10="Subscription",AND(ISNUMBER(B68),B68&gt;=0,B68&lt;=1,C68="",D68=""),AND(B68="",ISNUMBER(C68),C68&gt;=0,C68&lt;=1,ISNUMBER(D68),D68&gt;=1,D68&lt;=1000000))),FALSE()),"OK","ERROR")))</f>
        <v>NOT USED</v>
      </c>
      <c r="P68" s="27"/>
      <c r="Q68" s="28"/>
    </row>
    <row r="69" customFormat="false" ht="48" hidden="false" customHeight="true" outlineLevel="0" collapsed="false">
      <c r="A69" s="21" t="n">
        <v>64</v>
      </c>
      <c r="B69" s="26"/>
      <c r="C69" s="26"/>
      <c r="D69" s="23"/>
      <c r="E69" s="23"/>
      <c r="F69" s="26"/>
      <c r="G69" s="26"/>
      <c r="H69" s="26"/>
      <c r="I69" s="23"/>
      <c r="J69" s="23"/>
      <c r="K69" s="23"/>
      <c r="L69" s="23"/>
      <c r="M69" s="14"/>
      <c r="N69" s="14"/>
      <c r="O69" s="16" t="str">
        <f aca="false">IF(Settings!$B$26&lt;&gt;"OK","ERROR",IF(OR(A69&lt;=Settings!$B$8,A69&gt;Settings!$B$9),"NOT USED",IF(IFERROR(AND(COUNT(E69:L69)=8,E69&gt;=0,E69&lt;=1000000000000,F69&gt;=0,F69&lt;=1,G69&gt;=-1,G69&lt;=1,H69&gt;=0,H69&lt;=1,MIN(I69:L69)&gt;=0,MAX(I69:L69)&lt;=1000000000000,ISTEXT(M69),LEN(TRIM(M69))&gt;0,ISTEXT(N69),LEN(TRIM(N69))&gt;0,IF(Settings!$B$10="Subscription",AND(ISNUMBER(B69),B69&gt;=0,B69&lt;=1,C69="",D69=""),AND(B69="",ISNUMBER(C69),C69&gt;=0,C69&lt;=1,ISNUMBER(D69),D69&gt;=1,D69&lt;=1000000))),FALSE()),"OK","ERROR")))</f>
        <v>NOT USED</v>
      </c>
      <c r="P69" s="27"/>
      <c r="Q69" s="28"/>
    </row>
    <row r="70" customFormat="false" ht="48" hidden="false" customHeight="true" outlineLevel="0" collapsed="false">
      <c r="A70" s="21" t="n">
        <v>65</v>
      </c>
      <c r="B70" s="26"/>
      <c r="C70" s="26"/>
      <c r="D70" s="23"/>
      <c r="E70" s="23"/>
      <c r="F70" s="26"/>
      <c r="G70" s="26"/>
      <c r="H70" s="26"/>
      <c r="I70" s="23"/>
      <c r="J70" s="23"/>
      <c r="K70" s="23"/>
      <c r="L70" s="23"/>
      <c r="M70" s="14"/>
      <c r="N70" s="14"/>
      <c r="O70" s="16" t="str">
        <f aca="false">IF(Settings!$B$26&lt;&gt;"OK","ERROR",IF(OR(A70&lt;=Settings!$B$8,A70&gt;Settings!$B$9),"NOT USED",IF(IFERROR(AND(COUNT(E70:L70)=8,E70&gt;=0,E70&lt;=1000000000000,F70&gt;=0,F70&lt;=1,G70&gt;=-1,G70&lt;=1,H70&gt;=0,H70&lt;=1,MIN(I70:L70)&gt;=0,MAX(I70:L70)&lt;=1000000000000,ISTEXT(M70),LEN(TRIM(M70))&gt;0,ISTEXT(N70),LEN(TRIM(N70))&gt;0,IF(Settings!$B$10="Subscription",AND(ISNUMBER(B70),B70&gt;=0,B70&lt;=1,C70="",D70=""),AND(B70="",ISNUMBER(C70),C70&gt;=0,C70&lt;=1,ISNUMBER(D70),D70&gt;=1,D70&lt;=1000000))),FALSE()),"OK","ERROR")))</f>
        <v>NOT USED</v>
      </c>
      <c r="P70" s="27"/>
      <c r="Q70" s="28"/>
    </row>
    <row r="71" customFormat="false" ht="48" hidden="false" customHeight="true" outlineLevel="0" collapsed="false">
      <c r="A71" s="21" t="n">
        <v>66</v>
      </c>
      <c r="B71" s="26"/>
      <c r="C71" s="26"/>
      <c r="D71" s="23"/>
      <c r="E71" s="23"/>
      <c r="F71" s="26"/>
      <c r="G71" s="26"/>
      <c r="H71" s="26"/>
      <c r="I71" s="23"/>
      <c r="J71" s="23"/>
      <c r="K71" s="23"/>
      <c r="L71" s="23"/>
      <c r="M71" s="14"/>
      <c r="N71" s="14"/>
      <c r="O71" s="16" t="str">
        <f aca="false">IF(Settings!$B$26&lt;&gt;"OK","ERROR",IF(OR(A71&lt;=Settings!$B$8,A71&gt;Settings!$B$9),"NOT USED",IF(IFERROR(AND(COUNT(E71:L71)=8,E71&gt;=0,E71&lt;=1000000000000,F71&gt;=0,F71&lt;=1,G71&gt;=-1,G71&lt;=1,H71&gt;=0,H71&lt;=1,MIN(I71:L71)&gt;=0,MAX(I71:L71)&lt;=1000000000000,ISTEXT(M71),LEN(TRIM(M71))&gt;0,ISTEXT(N71),LEN(TRIM(N71))&gt;0,IF(Settings!$B$10="Subscription",AND(ISNUMBER(B71),B71&gt;=0,B71&lt;=1,C71="",D71=""),AND(B71="",ISNUMBER(C71),C71&gt;=0,C71&lt;=1,ISNUMBER(D71),D71&gt;=1,D71&lt;=1000000))),FALSE()),"OK","ERROR")))</f>
        <v>NOT USED</v>
      </c>
      <c r="P71" s="27"/>
      <c r="Q71" s="28"/>
    </row>
    <row r="72" customFormat="false" ht="48" hidden="false" customHeight="true" outlineLevel="0" collapsed="false">
      <c r="A72" s="21" t="n">
        <v>67</v>
      </c>
      <c r="B72" s="26"/>
      <c r="C72" s="26"/>
      <c r="D72" s="23"/>
      <c r="E72" s="23"/>
      <c r="F72" s="26"/>
      <c r="G72" s="26"/>
      <c r="H72" s="26"/>
      <c r="I72" s="23"/>
      <c r="J72" s="23"/>
      <c r="K72" s="23"/>
      <c r="L72" s="23"/>
      <c r="M72" s="14"/>
      <c r="N72" s="14"/>
      <c r="O72" s="16" t="str">
        <f aca="false">IF(Settings!$B$26&lt;&gt;"OK","ERROR",IF(OR(A72&lt;=Settings!$B$8,A72&gt;Settings!$B$9),"NOT USED",IF(IFERROR(AND(COUNT(E72:L72)=8,E72&gt;=0,E72&lt;=1000000000000,F72&gt;=0,F72&lt;=1,G72&gt;=-1,G72&lt;=1,H72&gt;=0,H72&lt;=1,MIN(I72:L72)&gt;=0,MAX(I72:L72)&lt;=1000000000000,ISTEXT(M72),LEN(TRIM(M72))&gt;0,ISTEXT(N72),LEN(TRIM(N72))&gt;0,IF(Settings!$B$10="Subscription",AND(ISNUMBER(B72),B72&gt;=0,B72&lt;=1,C72="",D72=""),AND(B72="",ISNUMBER(C72),C72&gt;=0,C72&lt;=1,ISNUMBER(D72),D72&gt;=1,D72&lt;=1000000))),FALSE()),"OK","ERROR")))</f>
        <v>NOT USED</v>
      </c>
      <c r="P72" s="27"/>
      <c r="Q72" s="28"/>
    </row>
    <row r="73" customFormat="false" ht="48" hidden="false" customHeight="true" outlineLevel="0" collapsed="false">
      <c r="A73" s="21" t="n">
        <v>68</v>
      </c>
      <c r="B73" s="26"/>
      <c r="C73" s="26"/>
      <c r="D73" s="23"/>
      <c r="E73" s="23"/>
      <c r="F73" s="26"/>
      <c r="G73" s="26"/>
      <c r="H73" s="26"/>
      <c r="I73" s="23"/>
      <c r="J73" s="23"/>
      <c r="K73" s="23"/>
      <c r="L73" s="23"/>
      <c r="M73" s="14"/>
      <c r="N73" s="14"/>
      <c r="O73" s="16" t="str">
        <f aca="false">IF(Settings!$B$26&lt;&gt;"OK","ERROR",IF(OR(A73&lt;=Settings!$B$8,A73&gt;Settings!$B$9),"NOT USED",IF(IFERROR(AND(COUNT(E73:L73)=8,E73&gt;=0,E73&lt;=1000000000000,F73&gt;=0,F73&lt;=1,G73&gt;=-1,G73&lt;=1,H73&gt;=0,H73&lt;=1,MIN(I73:L73)&gt;=0,MAX(I73:L73)&lt;=1000000000000,ISTEXT(M73),LEN(TRIM(M73))&gt;0,ISTEXT(N73),LEN(TRIM(N73))&gt;0,IF(Settings!$B$10="Subscription",AND(ISNUMBER(B73),B73&gt;=0,B73&lt;=1,C73="",D73=""),AND(B73="",ISNUMBER(C73),C73&gt;=0,C73&lt;=1,ISNUMBER(D73),D73&gt;=1,D73&lt;=1000000))),FALSE()),"OK","ERROR")))</f>
        <v>NOT USED</v>
      </c>
      <c r="P73" s="27"/>
      <c r="Q73" s="28"/>
    </row>
    <row r="74" customFormat="false" ht="48" hidden="false" customHeight="true" outlineLevel="0" collapsed="false">
      <c r="A74" s="21" t="n">
        <v>69</v>
      </c>
      <c r="B74" s="26"/>
      <c r="C74" s="26"/>
      <c r="D74" s="23"/>
      <c r="E74" s="23"/>
      <c r="F74" s="26"/>
      <c r="G74" s="26"/>
      <c r="H74" s="26"/>
      <c r="I74" s="23"/>
      <c r="J74" s="23"/>
      <c r="K74" s="23"/>
      <c r="L74" s="23"/>
      <c r="M74" s="14"/>
      <c r="N74" s="14"/>
      <c r="O74" s="16" t="str">
        <f aca="false">IF(Settings!$B$26&lt;&gt;"OK","ERROR",IF(OR(A74&lt;=Settings!$B$8,A74&gt;Settings!$B$9),"NOT USED",IF(IFERROR(AND(COUNT(E74:L74)=8,E74&gt;=0,E74&lt;=1000000000000,F74&gt;=0,F74&lt;=1,G74&gt;=-1,G74&lt;=1,H74&gt;=0,H74&lt;=1,MIN(I74:L74)&gt;=0,MAX(I74:L74)&lt;=1000000000000,ISTEXT(M74),LEN(TRIM(M74))&gt;0,ISTEXT(N74),LEN(TRIM(N74))&gt;0,IF(Settings!$B$10="Subscription",AND(ISNUMBER(B74),B74&gt;=0,B74&lt;=1,C74="",D74=""),AND(B74="",ISNUMBER(C74),C74&gt;=0,C74&lt;=1,ISNUMBER(D74),D74&gt;=1,D74&lt;=1000000))),FALSE()),"OK","ERROR")))</f>
        <v>NOT USED</v>
      </c>
      <c r="P74" s="27"/>
      <c r="Q74" s="28"/>
    </row>
    <row r="75" customFormat="false" ht="48" hidden="false" customHeight="true" outlineLevel="0" collapsed="false">
      <c r="A75" s="21" t="n">
        <v>70</v>
      </c>
      <c r="B75" s="26"/>
      <c r="C75" s="26"/>
      <c r="D75" s="23"/>
      <c r="E75" s="23"/>
      <c r="F75" s="26"/>
      <c r="G75" s="26"/>
      <c r="H75" s="26"/>
      <c r="I75" s="23"/>
      <c r="J75" s="23"/>
      <c r="K75" s="23"/>
      <c r="L75" s="23"/>
      <c r="M75" s="14"/>
      <c r="N75" s="14"/>
      <c r="O75" s="16" t="str">
        <f aca="false">IF(Settings!$B$26&lt;&gt;"OK","ERROR",IF(OR(A75&lt;=Settings!$B$8,A75&gt;Settings!$B$9),"NOT USED",IF(IFERROR(AND(COUNT(E75:L75)=8,E75&gt;=0,E75&lt;=1000000000000,F75&gt;=0,F75&lt;=1,G75&gt;=-1,G75&lt;=1,H75&gt;=0,H75&lt;=1,MIN(I75:L75)&gt;=0,MAX(I75:L75)&lt;=1000000000000,ISTEXT(M75),LEN(TRIM(M75))&gt;0,ISTEXT(N75),LEN(TRIM(N75))&gt;0,IF(Settings!$B$10="Subscription",AND(ISNUMBER(B75),B75&gt;=0,B75&lt;=1,C75="",D75=""),AND(B75="",ISNUMBER(C75),C75&gt;=0,C75&lt;=1,ISNUMBER(D75),D75&gt;=1,D75&lt;=1000000))),FALSE()),"OK","ERROR")))</f>
        <v>NOT USED</v>
      </c>
      <c r="P75" s="27"/>
      <c r="Q75" s="28"/>
    </row>
    <row r="76" customFormat="false" ht="48" hidden="false" customHeight="true" outlineLevel="0" collapsed="false">
      <c r="A76" s="21" t="n">
        <v>71</v>
      </c>
      <c r="B76" s="26"/>
      <c r="C76" s="26"/>
      <c r="D76" s="23"/>
      <c r="E76" s="23"/>
      <c r="F76" s="26"/>
      <c r="G76" s="26"/>
      <c r="H76" s="26"/>
      <c r="I76" s="23"/>
      <c r="J76" s="23"/>
      <c r="K76" s="23"/>
      <c r="L76" s="23"/>
      <c r="M76" s="14"/>
      <c r="N76" s="14"/>
      <c r="O76" s="16" t="str">
        <f aca="false">IF(Settings!$B$26&lt;&gt;"OK","ERROR",IF(OR(A76&lt;=Settings!$B$8,A76&gt;Settings!$B$9),"NOT USED",IF(IFERROR(AND(COUNT(E76:L76)=8,E76&gt;=0,E76&lt;=1000000000000,F76&gt;=0,F76&lt;=1,G76&gt;=-1,G76&lt;=1,H76&gt;=0,H76&lt;=1,MIN(I76:L76)&gt;=0,MAX(I76:L76)&lt;=1000000000000,ISTEXT(M76),LEN(TRIM(M76))&gt;0,ISTEXT(N76),LEN(TRIM(N76))&gt;0,IF(Settings!$B$10="Subscription",AND(ISNUMBER(B76),B76&gt;=0,B76&lt;=1,C76="",D76=""),AND(B76="",ISNUMBER(C76),C76&gt;=0,C76&lt;=1,ISNUMBER(D76),D76&gt;=1,D76&lt;=1000000))),FALSE()),"OK","ERROR")))</f>
        <v>NOT USED</v>
      </c>
      <c r="P76" s="27"/>
      <c r="Q76" s="28"/>
    </row>
    <row r="77" customFormat="false" ht="48" hidden="false" customHeight="true" outlineLevel="0" collapsed="false">
      <c r="A77" s="21" t="n">
        <v>72</v>
      </c>
      <c r="B77" s="26"/>
      <c r="C77" s="26"/>
      <c r="D77" s="23"/>
      <c r="E77" s="23"/>
      <c r="F77" s="26"/>
      <c r="G77" s="26"/>
      <c r="H77" s="26"/>
      <c r="I77" s="23"/>
      <c r="J77" s="23"/>
      <c r="K77" s="23"/>
      <c r="L77" s="23"/>
      <c r="M77" s="14"/>
      <c r="N77" s="14"/>
      <c r="O77" s="16" t="str">
        <f aca="false">IF(Settings!$B$26&lt;&gt;"OK","ERROR",IF(OR(A77&lt;=Settings!$B$8,A77&gt;Settings!$B$9),"NOT USED",IF(IFERROR(AND(COUNT(E77:L77)=8,E77&gt;=0,E77&lt;=1000000000000,F77&gt;=0,F77&lt;=1,G77&gt;=-1,G77&lt;=1,H77&gt;=0,H77&lt;=1,MIN(I77:L77)&gt;=0,MAX(I77:L77)&lt;=1000000000000,ISTEXT(M77),LEN(TRIM(M77))&gt;0,ISTEXT(N77),LEN(TRIM(N77))&gt;0,IF(Settings!$B$10="Subscription",AND(ISNUMBER(B77),B77&gt;=0,B77&lt;=1,C77="",D77=""),AND(B77="",ISNUMBER(C77),C77&gt;=0,C77&lt;=1,ISNUMBER(D77),D77&gt;=1,D77&lt;=1000000))),FALSE()),"OK","ERROR")))</f>
        <v>NOT USED</v>
      </c>
      <c r="P77" s="27"/>
      <c r="Q77" s="28"/>
    </row>
    <row r="78" customFormat="false" ht="48" hidden="false" customHeight="true" outlineLevel="0" collapsed="false">
      <c r="A78" s="21" t="n">
        <v>73</v>
      </c>
      <c r="B78" s="26"/>
      <c r="C78" s="26"/>
      <c r="D78" s="23"/>
      <c r="E78" s="23"/>
      <c r="F78" s="26"/>
      <c r="G78" s="26"/>
      <c r="H78" s="26"/>
      <c r="I78" s="23"/>
      <c r="J78" s="23"/>
      <c r="K78" s="23"/>
      <c r="L78" s="23"/>
      <c r="M78" s="14"/>
      <c r="N78" s="14"/>
      <c r="O78" s="16" t="str">
        <f aca="false">IF(Settings!$B$26&lt;&gt;"OK","ERROR",IF(OR(A78&lt;=Settings!$B$8,A78&gt;Settings!$B$9),"NOT USED",IF(IFERROR(AND(COUNT(E78:L78)=8,E78&gt;=0,E78&lt;=1000000000000,F78&gt;=0,F78&lt;=1,G78&gt;=-1,G78&lt;=1,H78&gt;=0,H78&lt;=1,MIN(I78:L78)&gt;=0,MAX(I78:L78)&lt;=1000000000000,ISTEXT(M78),LEN(TRIM(M78))&gt;0,ISTEXT(N78),LEN(TRIM(N78))&gt;0,IF(Settings!$B$10="Subscription",AND(ISNUMBER(B78),B78&gt;=0,B78&lt;=1,C78="",D78=""),AND(B78="",ISNUMBER(C78),C78&gt;=0,C78&lt;=1,ISNUMBER(D78),D78&gt;=1,D78&lt;=1000000))),FALSE()),"OK","ERROR")))</f>
        <v>NOT USED</v>
      </c>
      <c r="P78" s="27"/>
      <c r="Q78" s="28"/>
    </row>
    <row r="79" customFormat="false" ht="48" hidden="false" customHeight="true" outlineLevel="0" collapsed="false">
      <c r="A79" s="21" t="n">
        <v>74</v>
      </c>
      <c r="B79" s="26"/>
      <c r="C79" s="26"/>
      <c r="D79" s="23"/>
      <c r="E79" s="23"/>
      <c r="F79" s="26"/>
      <c r="G79" s="26"/>
      <c r="H79" s="26"/>
      <c r="I79" s="23"/>
      <c r="J79" s="23"/>
      <c r="K79" s="23"/>
      <c r="L79" s="23"/>
      <c r="M79" s="14"/>
      <c r="N79" s="14"/>
      <c r="O79" s="16" t="str">
        <f aca="false">IF(Settings!$B$26&lt;&gt;"OK","ERROR",IF(OR(A79&lt;=Settings!$B$8,A79&gt;Settings!$B$9),"NOT USED",IF(IFERROR(AND(COUNT(E79:L79)=8,E79&gt;=0,E79&lt;=1000000000000,F79&gt;=0,F79&lt;=1,G79&gt;=-1,G79&lt;=1,H79&gt;=0,H79&lt;=1,MIN(I79:L79)&gt;=0,MAX(I79:L79)&lt;=1000000000000,ISTEXT(M79),LEN(TRIM(M79))&gt;0,ISTEXT(N79),LEN(TRIM(N79))&gt;0,IF(Settings!$B$10="Subscription",AND(ISNUMBER(B79),B79&gt;=0,B79&lt;=1,C79="",D79=""),AND(B79="",ISNUMBER(C79),C79&gt;=0,C79&lt;=1,ISNUMBER(D79),D79&gt;=1,D79&lt;=1000000))),FALSE()),"OK","ERROR")))</f>
        <v>NOT USED</v>
      </c>
      <c r="P79" s="27"/>
      <c r="Q79" s="28"/>
    </row>
    <row r="80" customFormat="false" ht="48" hidden="false" customHeight="true" outlineLevel="0" collapsed="false">
      <c r="A80" s="21" t="n">
        <v>75</v>
      </c>
      <c r="B80" s="26"/>
      <c r="C80" s="26"/>
      <c r="D80" s="23"/>
      <c r="E80" s="23"/>
      <c r="F80" s="26"/>
      <c r="G80" s="26"/>
      <c r="H80" s="26"/>
      <c r="I80" s="23"/>
      <c r="J80" s="23"/>
      <c r="K80" s="23"/>
      <c r="L80" s="23"/>
      <c r="M80" s="14"/>
      <c r="N80" s="14"/>
      <c r="O80" s="16" t="str">
        <f aca="false">IF(Settings!$B$26&lt;&gt;"OK","ERROR",IF(OR(A80&lt;=Settings!$B$8,A80&gt;Settings!$B$9),"NOT USED",IF(IFERROR(AND(COUNT(E80:L80)=8,E80&gt;=0,E80&lt;=1000000000000,F80&gt;=0,F80&lt;=1,G80&gt;=-1,G80&lt;=1,H80&gt;=0,H80&lt;=1,MIN(I80:L80)&gt;=0,MAX(I80:L80)&lt;=1000000000000,ISTEXT(M80),LEN(TRIM(M80))&gt;0,ISTEXT(N80),LEN(TRIM(N80))&gt;0,IF(Settings!$B$10="Subscription",AND(ISNUMBER(B80),B80&gt;=0,B80&lt;=1,C80="",D80=""),AND(B80="",ISNUMBER(C80),C80&gt;=0,C80&lt;=1,ISNUMBER(D80),D80&gt;=1,D80&lt;=1000000))),FALSE()),"OK","ERROR")))</f>
        <v>NOT USED</v>
      </c>
      <c r="P80" s="27"/>
      <c r="Q80" s="28"/>
    </row>
    <row r="81" customFormat="false" ht="48" hidden="false" customHeight="true" outlineLevel="0" collapsed="false">
      <c r="A81" s="21" t="n">
        <v>76</v>
      </c>
      <c r="B81" s="26"/>
      <c r="C81" s="26"/>
      <c r="D81" s="23"/>
      <c r="E81" s="23"/>
      <c r="F81" s="26"/>
      <c r="G81" s="26"/>
      <c r="H81" s="26"/>
      <c r="I81" s="23"/>
      <c r="J81" s="23"/>
      <c r="K81" s="23"/>
      <c r="L81" s="23"/>
      <c r="M81" s="14"/>
      <c r="N81" s="14"/>
      <c r="O81" s="16" t="str">
        <f aca="false">IF(Settings!$B$26&lt;&gt;"OK","ERROR",IF(OR(A81&lt;=Settings!$B$8,A81&gt;Settings!$B$9),"NOT USED",IF(IFERROR(AND(COUNT(E81:L81)=8,E81&gt;=0,E81&lt;=1000000000000,F81&gt;=0,F81&lt;=1,G81&gt;=-1,G81&lt;=1,H81&gt;=0,H81&lt;=1,MIN(I81:L81)&gt;=0,MAX(I81:L81)&lt;=1000000000000,ISTEXT(M81),LEN(TRIM(M81))&gt;0,ISTEXT(N81),LEN(TRIM(N81))&gt;0,IF(Settings!$B$10="Subscription",AND(ISNUMBER(B81),B81&gt;=0,B81&lt;=1,C81="",D81=""),AND(B81="",ISNUMBER(C81),C81&gt;=0,C81&lt;=1,ISNUMBER(D81),D81&gt;=1,D81&lt;=1000000))),FALSE()),"OK","ERROR")))</f>
        <v>NOT USED</v>
      </c>
      <c r="P81" s="27"/>
      <c r="Q81" s="28"/>
    </row>
    <row r="82" customFormat="false" ht="48" hidden="false" customHeight="true" outlineLevel="0" collapsed="false">
      <c r="A82" s="21" t="n">
        <v>77</v>
      </c>
      <c r="B82" s="26"/>
      <c r="C82" s="26"/>
      <c r="D82" s="23"/>
      <c r="E82" s="23"/>
      <c r="F82" s="26"/>
      <c r="G82" s="26"/>
      <c r="H82" s="26"/>
      <c r="I82" s="23"/>
      <c r="J82" s="23"/>
      <c r="K82" s="23"/>
      <c r="L82" s="23"/>
      <c r="M82" s="14"/>
      <c r="N82" s="14"/>
      <c r="O82" s="16" t="str">
        <f aca="false">IF(Settings!$B$26&lt;&gt;"OK","ERROR",IF(OR(A82&lt;=Settings!$B$8,A82&gt;Settings!$B$9),"NOT USED",IF(IFERROR(AND(COUNT(E82:L82)=8,E82&gt;=0,E82&lt;=1000000000000,F82&gt;=0,F82&lt;=1,G82&gt;=-1,G82&lt;=1,H82&gt;=0,H82&lt;=1,MIN(I82:L82)&gt;=0,MAX(I82:L82)&lt;=1000000000000,ISTEXT(M82),LEN(TRIM(M82))&gt;0,ISTEXT(N82),LEN(TRIM(N82))&gt;0,IF(Settings!$B$10="Subscription",AND(ISNUMBER(B82),B82&gt;=0,B82&lt;=1,C82="",D82=""),AND(B82="",ISNUMBER(C82),C82&gt;=0,C82&lt;=1,ISNUMBER(D82),D82&gt;=1,D82&lt;=1000000))),FALSE()),"OK","ERROR")))</f>
        <v>NOT USED</v>
      </c>
      <c r="P82" s="27"/>
      <c r="Q82" s="28"/>
    </row>
    <row r="83" customFormat="false" ht="48" hidden="false" customHeight="true" outlineLevel="0" collapsed="false">
      <c r="A83" s="21" t="n">
        <v>78</v>
      </c>
      <c r="B83" s="26"/>
      <c r="C83" s="26"/>
      <c r="D83" s="23"/>
      <c r="E83" s="23"/>
      <c r="F83" s="26"/>
      <c r="G83" s="26"/>
      <c r="H83" s="26"/>
      <c r="I83" s="23"/>
      <c r="J83" s="23"/>
      <c r="K83" s="23"/>
      <c r="L83" s="23"/>
      <c r="M83" s="14"/>
      <c r="N83" s="14"/>
      <c r="O83" s="16" t="str">
        <f aca="false">IF(Settings!$B$26&lt;&gt;"OK","ERROR",IF(OR(A83&lt;=Settings!$B$8,A83&gt;Settings!$B$9),"NOT USED",IF(IFERROR(AND(COUNT(E83:L83)=8,E83&gt;=0,E83&lt;=1000000000000,F83&gt;=0,F83&lt;=1,G83&gt;=-1,G83&lt;=1,H83&gt;=0,H83&lt;=1,MIN(I83:L83)&gt;=0,MAX(I83:L83)&lt;=1000000000000,ISTEXT(M83),LEN(TRIM(M83))&gt;0,ISTEXT(N83),LEN(TRIM(N83))&gt;0,IF(Settings!$B$10="Subscription",AND(ISNUMBER(B83),B83&gt;=0,B83&lt;=1,C83="",D83=""),AND(B83="",ISNUMBER(C83),C83&gt;=0,C83&lt;=1,ISNUMBER(D83),D83&gt;=1,D83&lt;=1000000))),FALSE()),"OK","ERROR")))</f>
        <v>NOT USED</v>
      </c>
      <c r="P83" s="27"/>
      <c r="Q83" s="28"/>
    </row>
    <row r="84" customFormat="false" ht="48" hidden="false" customHeight="true" outlineLevel="0" collapsed="false">
      <c r="A84" s="21" t="n">
        <v>79</v>
      </c>
      <c r="B84" s="26"/>
      <c r="C84" s="26"/>
      <c r="D84" s="23"/>
      <c r="E84" s="23"/>
      <c r="F84" s="26"/>
      <c r="G84" s="26"/>
      <c r="H84" s="26"/>
      <c r="I84" s="23"/>
      <c r="J84" s="23"/>
      <c r="K84" s="23"/>
      <c r="L84" s="23"/>
      <c r="M84" s="14"/>
      <c r="N84" s="14"/>
      <c r="O84" s="16" t="str">
        <f aca="false">IF(Settings!$B$26&lt;&gt;"OK","ERROR",IF(OR(A84&lt;=Settings!$B$8,A84&gt;Settings!$B$9),"NOT USED",IF(IFERROR(AND(COUNT(E84:L84)=8,E84&gt;=0,E84&lt;=1000000000000,F84&gt;=0,F84&lt;=1,G84&gt;=-1,G84&lt;=1,H84&gt;=0,H84&lt;=1,MIN(I84:L84)&gt;=0,MAX(I84:L84)&lt;=1000000000000,ISTEXT(M84),LEN(TRIM(M84))&gt;0,ISTEXT(N84),LEN(TRIM(N84))&gt;0,IF(Settings!$B$10="Subscription",AND(ISNUMBER(B84),B84&gt;=0,B84&lt;=1,C84="",D84=""),AND(B84="",ISNUMBER(C84),C84&gt;=0,C84&lt;=1,ISNUMBER(D84),D84&gt;=1,D84&lt;=1000000))),FALSE()),"OK","ERROR")))</f>
        <v>NOT USED</v>
      </c>
      <c r="P84" s="27"/>
      <c r="Q84" s="28"/>
    </row>
    <row r="85" customFormat="false" ht="48" hidden="false" customHeight="true" outlineLevel="0" collapsed="false">
      <c r="A85" s="21" t="n">
        <v>80</v>
      </c>
      <c r="B85" s="26"/>
      <c r="C85" s="26"/>
      <c r="D85" s="23"/>
      <c r="E85" s="23"/>
      <c r="F85" s="26"/>
      <c r="G85" s="26"/>
      <c r="H85" s="26"/>
      <c r="I85" s="23"/>
      <c r="J85" s="23"/>
      <c r="K85" s="23"/>
      <c r="L85" s="23"/>
      <c r="M85" s="14"/>
      <c r="N85" s="14"/>
      <c r="O85" s="16" t="str">
        <f aca="false">IF(Settings!$B$26&lt;&gt;"OK","ERROR",IF(OR(A85&lt;=Settings!$B$8,A85&gt;Settings!$B$9),"NOT USED",IF(IFERROR(AND(COUNT(E85:L85)=8,E85&gt;=0,E85&lt;=1000000000000,F85&gt;=0,F85&lt;=1,G85&gt;=-1,G85&lt;=1,H85&gt;=0,H85&lt;=1,MIN(I85:L85)&gt;=0,MAX(I85:L85)&lt;=1000000000000,ISTEXT(M85),LEN(TRIM(M85))&gt;0,ISTEXT(N85),LEN(TRIM(N85))&gt;0,IF(Settings!$B$10="Subscription",AND(ISNUMBER(B85),B85&gt;=0,B85&lt;=1,C85="",D85=""),AND(B85="",ISNUMBER(C85),C85&gt;=0,C85&lt;=1,ISNUMBER(D85),D85&gt;=1,D85&lt;=1000000))),FALSE()),"OK","ERROR")))</f>
        <v>NOT USED</v>
      </c>
      <c r="P85" s="27"/>
      <c r="Q85" s="28"/>
    </row>
    <row r="86" customFormat="false" ht="48" hidden="false" customHeight="true" outlineLevel="0" collapsed="false">
      <c r="A86" s="21" t="n">
        <v>81</v>
      </c>
      <c r="B86" s="26"/>
      <c r="C86" s="26"/>
      <c r="D86" s="23"/>
      <c r="E86" s="23"/>
      <c r="F86" s="26"/>
      <c r="G86" s="26"/>
      <c r="H86" s="26"/>
      <c r="I86" s="23"/>
      <c r="J86" s="23"/>
      <c r="K86" s="23"/>
      <c r="L86" s="23"/>
      <c r="M86" s="14"/>
      <c r="N86" s="14"/>
      <c r="O86" s="16" t="str">
        <f aca="false">IF(Settings!$B$26&lt;&gt;"OK","ERROR",IF(OR(A86&lt;=Settings!$B$8,A86&gt;Settings!$B$9),"NOT USED",IF(IFERROR(AND(COUNT(E86:L86)=8,E86&gt;=0,E86&lt;=1000000000000,F86&gt;=0,F86&lt;=1,G86&gt;=-1,G86&lt;=1,H86&gt;=0,H86&lt;=1,MIN(I86:L86)&gt;=0,MAX(I86:L86)&lt;=1000000000000,ISTEXT(M86),LEN(TRIM(M86))&gt;0,ISTEXT(N86),LEN(TRIM(N86))&gt;0,IF(Settings!$B$10="Subscription",AND(ISNUMBER(B86),B86&gt;=0,B86&lt;=1,C86="",D86=""),AND(B86="",ISNUMBER(C86),C86&gt;=0,C86&lt;=1,ISNUMBER(D86),D86&gt;=1,D86&lt;=1000000))),FALSE()),"OK","ERROR")))</f>
        <v>NOT USED</v>
      </c>
      <c r="P86" s="27"/>
      <c r="Q86" s="28"/>
    </row>
    <row r="87" customFormat="false" ht="48" hidden="false" customHeight="true" outlineLevel="0" collapsed="false">
      <c r="A87" s="21" t="n">
        <v>82</v>
      </c>
      <c r="B87" s="26"/>
      <c r="C87" s="26"/>
      <c r="D87" s="23"/>
      <c r="E87" s="23"/>
      <c r="F87" s="26"/>
      <c r="G87" s="26"/>
      <c r="H87" s="26"/>
      <c r="I87" s="23"/>
      <c r="J87" s="23"/>
      <c r="K87" s="23"/>
      <c r="L87" s="23"/>
      <c r="M87" s="14"/>
      <c r="N87" s="14"/>
      <c r="O87" s="16" t="str">
        <f aca="false">IF(Settings!$B$26&lt;&gt;"OK","ERROR",IF(OR(A87&lt;=Settings!$B$8,A87&gt;Settings!$B$9),"NOT USED",IF(IFERROR(AND(COUNT(E87:L87)=8,E87&gt;=0,E87&lt;=1000000000000,F87&gt;=0,F87&lt;=1,G87&gt;=-1,G87&lt;=1,H87&gt;=0,H87&lt;=1,MIN(I87:L87)&gt;=0,MAX(I87:L87)&lt;=1000000000000,ISTEXT(M87),LEN(TRIM(M87))&gt;0,ISTEXT(N87),LEN(TRIM(N87))&gt;0,IF(Settings!$B$10="Subscription",AND(ISNUMBER(B87),B87&gt;=0,B87&lt;=1,C87="",D87=""),AND(B87="",ISNUMBER(C87),C87&gt;=0,C87&lt;=1,ISNUMBER(D87),D87&gt;=1,D87&lt;=1000000))),FALSE()),"OK","ERROR")))</f>
        <v>NOT USED</v>
      </c>
      <c r="P87" s="27"/>
      <c r="Q87" s="28"/>
    </row>
    <row r="88" customFormat="false" ht="48" hidden="false" customHeight="true" outlineLevel="0" collapsed="false">
      <c r="A88" s="21" t="n">
        <v>83</v>
      </c>
      <c r="B88" s="26"/>
      <c r="C88" s="26"/>
      <c r="D88" s="23"/>
      <c r="E88" s="23"/>
      <c r="F88" s="26"/>
      <c r="G88" s="26"/>
      <c r="H88" s="26"/>
      <c r="I88" s="23"/>
      <c r="J88" s="23"/>
      <c r="K88" s="23"/>
      <c r="L88" s="23"/>
      <c r="M88" s="14"/>
      <c r="N88" s="14"/>
      <c r="O88" s="16" t="str">
        <f aca="false">IF(Settings!$B$26&lt;&gt;"OK","ERROR",IF(OR(A88&lt;=Settings!$B$8,A88&gt;Settings!$B$9),"NOT USED",IF(IFERROR(AND(COUNT(E88:L88)=8,E88&gt;=0,E88&lt;=1000000000000,F88&gt;=0,F88&lt;=1,G88&gt;=-1,G88&lt;=1,H88&gt;=0,H88&lt;=1,MIN(I88:L88)&gt;=0,MAX(I88:L88)&lt;=1000000000000,ISTEXT(M88),LEN(TRIM(M88))&gt;0,ISTEXT(N88),LEN(TRIM(N88))&gt;0,IF(Settings!$B$10="Subscription",AND(ISNUMBER(B88),B88&gt;=0,B88&lt;=1,C88="",D88=""),AND(B88="",ISNUMBER(C88),C88&gt;=0,C88&lt;=1,ISNUMBER(D88),D88&gt;=1,D88&lt;=1000000))),FALSE()),"OK","ERROR")))</f>
        <v>NOT USED</v>
      </c>
      <c r="P88" s="27"/>
      <c r="Q88" s="28"/>
    </row>
    <row r="89" customFormat="false" ht="48" hidden="false" customHeight="true" outlineLevel="0" collapsed="false">
      <c r="A89" s="21" t="n">
        <v>84</v>
      </c>
      <c r="B89" s="26"/>
      <c r="C89" s="26"/>
      <c r="D89" s="23"/>
      <c r="E89" s="23"/>
      <c r="F89" s="26"/>
      <c r="G89" s="26"/>
      <c r="H89" s="26"/>
      <c r="I89" s="23"/>
      <c r="J89" s="23"/>
      <c r="K89" s="23"/>
      <c r="L89" s="23"/>
      <c r="M89" s="14"/>
      <c r="N89" s="14"/>
      <c r="O89" s="16" t="str">
        <f aca="false">IF(Settings!$B$26&lt;&gt;"OK","ERROR",IF(OR(A89&lt;=Settings!$B$8,A89&gt;Settings!$B$9),"NOT USED",IF(IFERROR(AND(COUNT(E89:L89)=8,E89&gt;=0,E89&lt;=1000000000000,F89&gt;=0,F89&lt;=1,G89&gt;=-1,G89&lt;=1,H89&gt;=0,H89&lt;=1,MIN(I89:L89)&gt;=0,MAX(I89:L89)&lt;=1000000000000,ISTEXT(M89),LEN(TRIM(M89))&gt;0,ISTEXT(N89),LEN(TRIM(N89))&gt;0,IF(Settings!$B$10="Subscription",AND(ISNUMBER(B89),B89&gt;=0,B89&lt;=1,C89="",D89=""),AND(B89="",ISNUMBER(C89),C89&gt;=0,C89&lt;=1,ISNUMBER(D89),D89&gt;=1,D89&lt;=1000000))),FALSE()),"OK","ERROR")))</f>
        <v>NOT USED</v>
      </c>
      <c r="P89" s="27"/>
      <c r="Q89" s="28"/>
    </row>
    <row r="90" customFormat="false" ht="48" hidden="false" customHeight="true" outlineLevel="0" collapsed="false">
      <c r="A90" s="21" t="n">
        <v>85</v>
      </c>
      <c r="B90" s="26"/>
      <c r="C90" s="26"/>
      <c r="D90" s="23"/>
      <c r="E90" s="23"/>
      <c r="F90" s="26"/>
      <c r="G90" s="26"/>
      <c r="H90" s="26"/>
      <c r="I90" s="23"/>
      <c r="J90" s="23"/>
      <c r="K90" s="23"/>
      <c r="L90" s="23"/>
      <c r="M90" s="14"/>
      <c r="N90" s="14"/>
      <c r="O90" s="16" t="str">
        <f aca="false">IF(Settings!$B$26&lt;&gt;"OK","ERROR",IF(OR(A90&lt;=Settings!$B$8,A90&gt;Settings!$B$9),"NOT USED",IF(IFERROR(AND(COUNT(E90:L90)=8,E90&gt;=0,E90&lt;=1000000000000,F90&gt;=0,F90&lt;=1,G90&gt;=-1,G90&lt;=1,H90&gt;=0,H90&lt;=1,MIN(I90:L90)&gt;=0,MAX(I90:L90)&lt;=1000000000000,ISTEXT(M90),LEN(TRIM(M90))&gt;0,ISTEXT(N90),LEN(TRIM(N90))&gt;0,IF(Settings!$B$10="Subscription",AND(ISNUMBER(B90),B90&gt;=0,B90&lt;=1,C90="",D90=""),AND(B90="",ISNUMBER(C90),C90&gt;=0,C90&lt;=1,ISNUMBER(D90),D90&gt;=1,D90&lt;=1000000))),FALSE()),"OK","ERROR")))</f>
        <v>NOT USED</v>
      </c>
      <c r="P90" s="27"/>
      <c r="Q90" s="28"/>
    </row>
    <row r="91" customFormat="false" ht="48" hidden="false" customHeight="true" outlineLevel="0" collapsed="false">
      <c r="A91" s="21" t="n">
        <v>86</v>
      </c>
      <c r="B91" s="26"/>
      <c r="C91" s="26"/>
      <c r="D91" s="23"/>
      <c r="E91" s="23"/>
      <c r="F91" s="26"/>
      <c r="G91" s="26"/>
      <c r="H91" s="26"/>
      <c r="I91" s="23"/>
      <c r="J91" s="23"/>
      <c r="K91" s="23"/>
      <c r="L91" s="23"/>
      <c r="M91" s="14"/>
      <c r="N91" s="14"/>
      <c r="O91" s="16" t="str">
        <f aca="false">IF(Settings!$B$26&lt;&gt;"OK","ERROR",IF(OR(A91&lt;=Settings!$B$8,A91&gt;Settings!$B$9),"NOT USED",IF(IFERROR(AND(COUNT(E91:L91)=8,E91&gt;=0,E91&lt;=1000000000000,F91&gt;=0,F91&lt;=1,G91&gt;=-1,G91&lt;=1,H91&gt;=0,H91&lt;=1,MIN(I91:L91)&gt;=0,MAX(I91:L91)&lt;=1000000000000,ISTEXT(M91),LEN(TRIM(M91))&gt;0,ISTEXT(N91),LEN(TRIM(N91))&gt;0,IF(Settings!$B$10="Subscription",AND(ISNUMBER(B91),B91&gt;=0,B91&lt;=1,C91="",D91=""),AND(B91="",ISNUMBER(C91),C91&gt;=0,C91&lt;=1,ISNUMBER(D91),D91&gt;=1,D91&lt;=1000000))),FALSE()),"OK","ERROR")))</f>
        <v>NOT USED</v>
      </c>
      <c r="P91" s="27"/>
      <c r="Q91" s="28"/>
    </row>
    <row r="92" customFormat="false" ht="48" hidden="false" customHeight="true" outlineLevel="0" collapsed="false">
      <c r="A92" s="21" t="n">
        <v>87</v>
      </c>
      <c r="B92" s="26"/>
      <c r="C92" s="26"/>
      <c r="D92" s="23"/>
      <c r="E92" s="23"/>
      <c r="F92" s="26"/>
      <c r="G92" s="26"/>
      <c r="H92" s="26"/>
      <c r="I92" s="23"/>
      <c r="J92" s="23"/>
      <c r="K92" s="23"/>
      <c r="L92" s="23"/>
      <c r="M92" s="14"/>
      <c r="N92" s="14"/>
      <c r="O92" s="16" t="str">
        <f aca="false">IF(Settings!$B$26&lt;&gt;"OK","ERROR",IF(OR(A92&lt;=Settings!$B$8,A92&gt;Settings!$B$9),"NOT USED",IF(IFERROR(AND(COUNT(E92:L92)=8,E92&gt;=0,E92&lt;=1000000000000,F92&gt;=0,F92&lt;=1,G92&gt;=-1,G92&lt;=1,H92&gt;=0,H92&lt;=1,MIN(I92:L92)&gt;=0,MAX(I92:L92)&lt;=1000000000000,ISTEXT(M92),LEN(TRIM(M92))&gt;0,ISTEXT(N92),LEN(TRIM(N92))&gt;0,IF(Settings!$B$10="Subscription",AND(ISNUMBER(B92),B92&gt;=0,B92&lt;=1,C92="",D92=""),AND(B92="",ISNUMBER(C92),C92&gt;=0,C92&lt;=1,ISNUMBER(D92),D92&gt;=1,D92&lt;=1000000))),FALSE()),"OK","ERROR")))</f>
        <v>NOT USED</v>
      </c>
      <c r="P92" s="27"/>
      <c r="Q92" s="28"/>
    </row>
    <row r="93" customFormat="false" ht="48" hidden="false" customHeight="true" outlineLevel="0" collapsed="false">
      <c r="A93" s="21" t="n">
        <v>88</v>
      </c>
      <c r="B93" s="26"/>
      <c r="C93" s="26"/>
      <c r="D93" s="23"/>
      <c r="E93" s="23"/>
      <c r="F93" s="26"/>
      <c r="G93" s="26"/>
      <c r="H93" s="26"/>
      <c r="I93" s="23"/>
      <c r="J93" s="23"/>
      <c r="K93" s="23"/>
      <c r="L93" s="23"/>
      <c r="M93" s="14"/>
      <c r="N93" s="14"/>
      <c r="O93" s="16" t="str">
        <f aca="false">IF(Settings!$B$26&lt;&gt;"OK","ERROR",IF(OR(A93&lt;=Settings!$B$8,A93&gt;Settings!$B$9),"NOT USED",IF(IFERROR(AND(COUNT(E93:L93)=8,E93&gt;=0,E93&lt;=1000000000000,F93&gt;=0,F93&lt;=1,G93&gt;=-1,G93&lt;=1,H93&gt;=0,H93&lt;=1,MIN(I93:L93)&gt;=0,MAX(I93:L93)&lt;=1000000000000,ISTEXT(M93),LEN(TRIM(M93))&gt;0,ISTEXT(N93),LEN(TRIM(N93))&gt;0,IF(Settings!$B$10="Subscription",AND(ISNUMBER(B93),B93&gt;=0,B93&lt;=1,C93="",D93=""),AND(B93="",ISNUMBER(C93),C93&gt;=0,C93&lt;=1,ISNUMBER(D93),D93&gt;=1,D93&lt;=1000000))),FALSE()),"OK","ERROR")))</f>
        <v>NOT USED</v>
      </c>
      <c r="P93" s="27"/>
      <c r="Q93" s="28"/>
    </row>
    <row r="94" customFormat="false" ht="48" hidden="false" customHeight="true" outlineLevel="0" collapsed="false">
      <c r="A94" s="21" t="n">
        <v>89</v>
      </c>
      <c r="B94" s="26"/>
      <c r="C94" s="26"/>
      <c r="D94" s="23"/>
      <c r="E94" s="23"/>
      <c r="F94" s="26"/>
      <c r="G94" s="26"/>
      <c r="H94" s="26"/>
      <c r="I94" s="23"/>
      <c r="J94" s="23"/>
      <c r="K94" s="23"/>
      <c r="L94" s="23"/>
      <c r="M94" s="14"/>
      <c r="N94" s="14"/>
      <c r="O94" s="16" t="str">
        <f aca="false">IF(Settings!$B$26&lt;&gt;"OK","ERROR",IF(OR(A94&lt;=Settings!$B$8,A94&gt;Settings!$B$9),"NOT USED",IF(IFERROR(AND(COUNT(E94:L94)=8,E94&gt;=0,E94&lt;=1000000000000,F94&gt;=0,F94&lt;=1,G94&gt;=-1,G94&lt;=1,H94&gt;=0,H94&lt;=1,MIN(I94:L94)&gt;=0,MAX(I94:L94)&lt;=1000000000000,ISTEXT(M94),LEN(TRIM(M94))&gt;0,ISTEXT(N94),LEN(TRIM(N94))&gt;0,IF(Settings!$B$10="Subscription",AND(ISNUMBER(B94),B94&gt;=0,B94&lt;=1,C94="",D94=""),AND(B94="",ISNUMBER(C94),C94&gt;=0,C94&lt;=1,ISNUMBER(D94),D94&gt;=1,D94&lt;=1000000))),FALSE()),"OK","ERROR")))</f>
        <v>NOT USED</v>
      </c>
      <c r="P94" s="27"/>
      <c r="Q94" s="28"/>
    </row>
    <row r="95" customFormat="false" ht="48" hidden="false" customHeight="true" outlineLevel="0" collapsed="false">
      <c r="A95" s="21" t="n">
        <v>90</v>
      </c>
      <c r="B95" s="26"/>
      <c r="C95" s="26"/>
      <c r="D95" s="23"/>
      <c r="E95" s="23"/>
      <c r="F95" s="26"/>
      <c r="G95" s="26"/>
      <c r="H95" s="26"/>
      <c r="I95" s="23"/>
      <c r="J95" s="23"/>
      <c r="K95" s="23"/>
      <c r="L95" s="23"/>
      <c r="M95" s="14"/>
      <c r="N95" s="14"/>
      <c r="O95" s="16" t="str">
        <f aca="false">IF(Settings!$B$26&lt;&gt;"OK","ERROR",IF(OR(A95&lt;=Settings!$B$8,A95&gt;Settings!$B$9),"NOT USED",IF(IFERROR(AND(COUNT(E95:L95)=8,E95&gt;=0,E95&lt;=1000000000000,F95&gt;=0,F95&lt;=1,G95&gt;=-1,G95&lt;=1,H95&gt;=0,H95&lt;=1,MIN(I95:L95)&gt;=0,MAX(I95:L95)&lt;=1000000000000,ISTEXT(M95),LEN(TRIM(M95))&gt;0,ISTEXT(N95),LEN(TRIM(N95))&gt;0,IF(Settings!$B$10="Subscription",AND(ISNUMBER(B95),B95&gt;=0,B95&lt;=1,C95="",D95=""),AND(B95="",ISNUMBER(C95),C95&gt;=0,C95&lt;=1,ISNUMBER(D95),D95&gt;=1,D95&lt;=1000000))),FALSE()),"OK","ERROR")))</f>
        <v>NOT USED</v>
      </c>
      <c r="P95" s="27"/>
      <c r="Q95" s="28"/>
    </row>
    <row r="96" customFormat="false" ht="48" hidden="false" customHeight="true" outlineLevel="0" collapsed="false">
      <c r="A96" s="21" t="n">
        <v>91</v>
      </c>
      <c r="B96" s="26"/>
      <c r="C96" s="26"/>
      <c r="D96" s="23"/>
      <c r="E96" s="23"/>
      <c r="F96" s="26"/>
      <c r="G96" s="26"/>
      <c r="H96" s="26"/>
      <c r="I96" s="23"/>
      <c r="J96" s="23"/>
      <c r="K96" s="23"/>
      <c r="L96" s="23"/>
      <c r="M96" s="14"/>
      <c r="N96" s="14"/>
      <c r="O96" s="16" t="str">
        <f aca="false">IF(Settings!$B$26&lt;&gt;"OK","ERROR",IF(OR(A96&lt;=Settings!$B$8,A96&gt;Settings!$B$9),"NOT USED",IF(IFERROR(AND(COUNT(E96:L96)=8,E96&gt;=0,E96&lt;=1000000000000,F96&gt;=0,F96&lt;=1,G96&gt;=-1,G96&lt;=1,H96&gt;=0,H96&lt;=1,MIN(I96:L96)&gt;=0,MAX(I96:L96)&lt;=1000000000000,ISTEXT(M96),LEN(TRIM(M96))&gt;0,ISTEXT(N96),LEN(TRIM(N96))&gt;0,IF(Settings!$B$10="Subscription",AND(ISNUMBER(B96),B96&gt;=0,B96&lt;=1,C96="",D96=""),AND(B96="",ISNUMBER(C96),C96&gt;=0,C96&lt;=1,ISNUMBER(D96),D96&gt;=1,D96&lt;=1000000))),FALSE()),"OK","ERROR")))</f>
        <v>NOT USED</v>
      </c>
      <c r="P96" s="27"/>
      <c r="Q96" s="28"/>
    </row>
    <row r="97" customFormat="false" ht="48" hidden="false" customHeight="true" outlineLevel="0" collapsed="false">
      <c r="A97" s="21" t="n">
        <v>92</v>
      </c>
      <c r="B97" s="26"/>
      <c r="C97" s="26"/>
      <c r="D97" s="23"/>
      <c r="E97" s="23"/>
      <c r="F97" s="26"/>
      <c r="G97" s="26"/>
      <c r="H97" s="26"/>
      <c r="I97" s="23"/>
      <c r="J97" s="23"/>
      <c r="K97" s="23"/>
      <c r="L97" s="23"/>
      <c r="M97" s="14"/>
      <c r="N97" s="14"/>
      <c r="O97" s="16" t="str">
        <f aca="false">IF(Settings!$B$26&lt;&gt;"OK","ERROR",IF(OR(A97&lt;=Settings!$B$8,A97&gt;Settings!$B$9),"NOT USED",IF(IFERROR(AND(COUNT(E97:L97)=8,E97&gt;=0,E97&lt;=1000000000000,F97&gt;=0,F97&lt;=1,G97&gt;=-1,G97&lt;=1,H97&gt;=0,H97&lt;=1,MIN(I97:L97)&gt;=0,MAX(I97:L97)&lt;=1000000000000,ISTEXT(M97),LEN(TRIM(M97))&gt;0,ISTEXT(N97),LEN(TRIM(N97))&gt;0,IF(Settings!$B$10="Subscription",AND(ISNUMBER(B97),B97&gt;=0,B97&lt;=1,C97="",D97=""),AND(B97="",ISNUMBER(C97),C97&gt;=0,C97&lt;=1,ISNUMBER(D97),D97&gt;=1,D97&lt;=1000000))),FALSE()),"OK","ERROR")))</f>
        <v>NOT USED</v>
      </c>
      <c r="P97" s="27"/>
      <c r="Q97" s="28"/>
    </row>
    <row r="98" customFormat="false" ht="48" hidden="false" customHeight="true" outlineLevel="0" collapsed="false">
      <c r="A98" s="21" t="n">
        <v>93</v>
      </c>
      <c r="B98" s="26"/>
      <c r="C98" s="26"/>
      <c r="D98" s="23"/>
      <c r="E98" s="23"/>
      <c r="F98" s="26"/>
      <c r="G98" s="26"/>
      <c r="H98" s="26"/>
      <c r="I98" s="23"/>
      <c r="J98" s="23"/>
      <c r="K98" s="23"/>
      <c r="L98" s="23"/>
      <c r="M98" s="14"/>
      <c r="N98" s="14"/>
      <c r="O98" s="16" t="str">
        <f aca="false">IF(Settings!$B$26&lt;&gt;"OK","ERROR",IF(OR(A98&lt;=Settings!$B$8,A98&gt;Settings!$B$9),"NOT USED",IF(IFERROR(AND(COUNT(E98:L98)=8,E98&gt;=0,E98&lt;=1000000000000,F98&gt;=0,F98&lt;=1,G98&gt;=-1,G98&lt;=1,H98&gt;=0,H98&lt;=1,MIN(I98:L98)&gt;=0,MAX(I98:L98)&lt;=1000000000000,ISTEXT(M98),LEN(TRIM(M98))&gt;0,ISTEXT(N98),LEN(TRIM(N98))&gt;0,IF(Settings!$B$10="Subscription",AND(ISNUMBER(B98),B98&gt;=0,B98&lt;=1,C98="",D98=""),AND(B98="",ISNUMBER(C98),C98&gt;=0,C98&lt;=1,ISNUMBER(D98),D98&gt;=1,D98&lt;=1000000))),FALSE()),"OK","ERROR")))</f>
        <v>NOT USED</v>
      </c>
      <c r="P98" s="27"/>
      <c r="Q98" s="28"/>
    </row>
    <row r="99" customFormat="false" ht="48" hidden="false" customHeight="true" outlineLevel="0" collapsed="false">
      <c r="A99" s="21" t="n">
        <v>94</v>
      </c>
      <c r="B99" s="26"/>
      <c r="C99" s="26"/>
      <c r="D99" s="23"/>
      <c r="E99" s="23"/>
      <c r="F99" s="26"/>
      <c r="G99" s="26"/>
      <c r="H99" s="26"/>
      <c r="I99" s="23"/>
      <c r="J99" s="23"/>
      <c r="K99" s="23"/>
      <c r="L99" s="23"/>
      <c r="M99" s="14"/>
      <c r="N99" s="14"/>
      <c r="O99" s="16" t="str">
        <f aca="false">IF(Settings!$B$26&lt;&gt;"OK","ERROR",IF(OR(A99&lt;=Settings!$B$8,A99&gt;Settings!$B$9),"NOT USED",IF(IFERROR(AND(COUNT(E99:L99)=8,E99&gt;=0,E99&lt;=1000000000000,F99&gt;=0,F99&lt;=1,G99&gt;=-1,G99&lt;=1,H99&gt;=0,H99&lt;=1,MIN(I99:L99)&gt;=0,MAX(I99:L99)&lt;=1000000000000,ISTEXT(M99),LEN(TRIM(M99))&gt;0,ISTEXT(N99),LEN(TRIM(N99))&gt;0,IF(Settings!$B$10="Subscription",AND(ISNUMBER(B99),B99&gt;=0,B99&lt;=1,C99="",D99=""),AND(B99="",ISNUMBER(C99),C99&gt;=0,C99&lt;=1,ISNUMBER(D99),D99&gt;=1,D99&lt;=1000000))),FALSE()),"OK","ERROR")))</f>
        <v>NOT USED</v>
      </c>
      <c r="P99" s="27"/>
      <c r="Q99" s="28"/>
    </row>
    <row r="100" customFormat="false" ht="48" hidden="false" customHeight="true" outlineLevel="0" collapsed="false">
      <c r="A100" s="21" t="n">
        <v>95</v>
      </c>
      <c r="B100" s="26"/>
      <c r="C100" s="26"/>
      <c r="D100" s="23"/>
      <c r="E100" s="23"/>
      <c r="F100" s="26"/>
      <c r="G100" s="26"/>
      <c r="H100" s="26"/>
      <c r="I100" s="23"/>
      <c r="J100" s="23"/>
      <c r="K100" s="23"/>
      <c r="L100" s="23"/>
      <c r="M100" s="14"/>
      <c r="N100" s="14"/>
      <c r="O100" s="16" t="str">
        <f aca="false">IF(Settings!$B$26&lt;&gt;"OK","ERROR",IF(OR(A100&lt;=Settings!$B$8,A100&gt;Settings!$B$9),"NOT USED",IF(IFERROR(AND(COUNT(E100:L100)=8,E100&gt;=0,E100&lt;=1000000000000,F100&gt;=0,F100&lt;=1,G100&gt;=-1,G100&lt;=1,H100&gt;=0,H100&lt;=1,MIN(I100:L100)&gt;=0,MAX(I100:L100)&lt;=1000000000000,ISTEXT(M100),LEN(TRIM(M100))&gt;0,ISTEXT(N100),LEN(TRIM(N100))&gt;0,IF(Settings!$B$10="Subscription",AND(ISNUMBER(B100),B100&gt;=0,B100&lt;=1,C100="",D100=""),AND(B100="",ISNUMBER(C100),C100&gt;=0,C100&lt;=1,ISNUMBER(D100),D100&gt;=1,D100&lt;=1000000))),FALSE()),"OK","ERROR")))</f>
        <v>NOT USED</v>
      </c>
      <c r="P100" s="27"/>
      <c r="Q100" s="28"/>
    </row>
    <row r="101" customFormat="false" ht="48" hidden="false" customHeight="true" outlineLevel="0" collapsed="false">
      <c r="A101" s="21" t="n">
        <v>96</v>
      </c>
      <c r="B101" s="26"/>
      <c r="C101" s="26"/>
      <c r="D101" s="23"/>
      <c r="E101" s="23"/>
      <c r="F101" s="26"/>
      <c r="G101" s="26"/>
      <c r="H101" s="26"/>
      <c r="I101" s="23"/>
      <c r="J101" s="23"/>
      <c r="K101" s="23"/>
      <c r="L101" s="23"/>
      <c r="M101" s="14"/>
      <c r="N101" s="14"/>
      <c r="O101" s="16" t="str">
        <f aca="false">IF(Settings!$B$26&lt;&gt;"OK","ERROR",IF(OR(A101&lt;=Settings!$B$8,A101&gt;Settings!$B$9),"NOT USED",IF(IFERROR(AND(COUNT(E101:L101)=8,E101&gt;=0,E101&lt;=1000000000000,F101&gt;=0,F101&lt;=1,G101&gt;=-1,G101&lt;=1,H101&gt;=0,H101&lt;=1,MIN(I101:L101)&gt;=0,MAX(I101:L101)&lt;=1000000000000,ISTEXT(M101),LEN(TRIM(M101))&gt;0,ISTEXT(N101),LEN(TRIM(N101))&gt;0,IF(Settings!$B$10="Subscription",AND(ISNUMBER(B101),B101&gt;=0,B101&lt;=1,C101="",D101=""),AND(B101="",ISNUMBER(C101),C101&gt;=0,C101&lt;=1,ISNUMBER(D101),D101&gt;=1,D101&lt;=1000000))),FALSE()),"OK","ERROR")))</f>
        <v>NOT USED</v>
      </c>
      <c r="P101" s="27"/>
      <c r="Q101" s="28"/>
    </row>
    <row r="102" customFormat="false" ht="48" hidden="false" customHeight="true" outlineLevel="0" collapsed="false">
      <c r="A102" s="21" t="n">
        <v>97</v>
      </c>
      <c r="B102" s="26"/>
      <c r="C102" s="26"/>
      <c r="D102" s="23"/>
      <c r="E102" s="23"/>
      <c r="F102" s="26"/>
      <c r="G102" s="26"/>
      <c r="H102" s="26"/>
      <c r="I102" s="23"/>
      <c r="J102" s="23"/>
      <c r="K102" s="23"/>
      <c r="L102" s="23"/>
      <c r="M102" s="14"/>
      <c r="N102" s="14"/>
      <c r="O102" s="16" t="str">
        <f aca="false">IF(Settings!$B$26&lt;&gt;"OK","ERROR",IF(OR(A102&lt;=Settings!$B$8,A102&gt;Settings!$B$9),"NOT USED",IF(IFERROR(AND(COUNT(E102:L102)=8,E102&gt;=0,E102&lt;=1000000000000,F102&gt;=0,F102&lt;=1,G102&gt;=-1,G102&lt;=1,H102&gt;=0,H102&lt;=1,MIN(I102:L102)&gt;=0,MAX(I102:L102)&lt;=1000000000000,ISTEXT(M102),LEN(TRIM(M102))&gt;0,ISTEXT(N102),LEN(TRIM(N102))&gt;0,IF(Settings!$B$10="Subscription",AND(ISNUMBER(B102),B102&gt;=0,B102&lt;=1,C102="",D102=""),AND(B102="",ISNUMBER(C102),C102&gt;=0,C102&lt;=1,ISNUMBER(D102),D102&gt;=1,D102&lt;=1000000))),FALSE()),"OK","ERROR")))</f>
        <v>NOT USED</v>
      </c>
      <c r="P102" s="27"/>
      <c r="Q102" s="28"/>
    </row>
    <row r="103" customFormat="false" ht="48" hidden="false" customHeight="true" outlineLevel="0" collapsed="false">
      <c r="A103" s="21" t="n">
        <v>98</v>
      </c>
      <c r="B103" s="26"/>
      <c r="C103" s="26"/>
      <c r="D103" s="23"/>
      <c r="E103" s="23"/>
      <c r="F103" s="26"/>
      <c r="G103" s="26"/>
      <c r="H103" s="26"/>
      <c r="I103" s="23"/>
      <c r="J103" s="23"/>
      <c r="K103" s="23"/>
      <c r="L103" s="23"/>
      <c r="M103" s="14"/>
      <c r="N103" s="14"/>
      <c r="O103" s="16" t="str">
        <f aca="false">IF(Settings!$B$26&lt;&gt;"OK","ERROR",IF(OR(A103&lt;=Settings!$B$8,A103&gt;Settings!$B$9),"NOT USED",IF(IFERROR(AND(COUNT(E103:L103)=8,E103&gt;=0,E103&lt;=1000000000000,F103&gt;=0,F103&lt;=1,G103&gt;=-1,G103&lt;=1,H103&gt;=0,H103&lt;=1,MIN(I103:L103)&gt;=0,MAX(I103:L103)&lt;=1000000000000,ISTEXT(M103),LEN(TRIM(M103))&gt;0,ISTEXT(N103),LEN(TRIM(N103))&gt;0,IF(Settings!$B$10="Subscription",AND(ISNUMBER(B103),B103&gt;=0,B103&lt;=1,C103="",D103=""),AND(B103="",ISNUMBER(C103),C103&gt;=0,C103&lt;=1,ISNUMBER(D103),D103&gt;=1,D103&lt;=1000000))),FALSE()),"OK","ERROR")))</f>
        <v>NOT USED</v>
      </c>
      <c r="P103" s="27"/>
      <c r="Q103" s="28"/>
    </row>
    <row r="104" customFormat="false" ht="48" hidden="false" customHeight="true" outlineLevel="0" collapsed="false">
      <c r="A104" s="21" t="n">
        <v>99</v>
      </c>
      <c r="B104" s="26"/>
      <c r="C104" s="26"/>
      <c r="D104" s="23"/>
      <c r="E104" s="23"/>
      <c r="F104" s="26"/>
      <c r="G104" s="26"/>
      <c r="H104" s="26"/>
      <c r="I104" s="23"/>
      <c r="J104" s="23"/>
      <c r="K104" s="23"/>
      <c r="L104" s="23"/>
      <c r="M104" s="14"/>
      <c r="N104" s="14"/>
      <c r="O104" s="16" t="str">
        <f aca="false">IF(Settings!$B$26&lt;&gt;"OK","ERROR",IF(OR(A104&lt;=Settings!$B$8,A104&gt;Settings!$B$9),"NOT USED",IF(IFERROR(AND(COUNT(E104:L104)=8,E104&gt;=0,E104&lt;=1000000000000,F104&gt;=0,F104&lt;=1,G104&gt;=-1,G104&lt;=1,H104&gt;=0,H104&lt;=1,MIN(I104:L104)&gt;=0,MAX(I104:L104)&lt;=1000000000000,ISTEXT(M104),LEN(TRIM(M104))&gt;0,ISTEXT(N104),LEN(TRIM(N104))&gt;0,IF(Settings!$B$10="Subscription",AND(ISNUMBER(B104),B104&gt;=0,B104&lt;=1,C104="",D104=""),AND(B104="",ISNUMBER(C104),C104&gt;=0,C104&lt;=1,ISNUMBER(D104),D104&gt;=1,D104&lt;=1000000))),FALSE()),"OK","ERROR")))</f>
        <v>NOT USED</v>
      </c>
      <c r="P104" s="27"/>
      <c r="Q104" s="28"/>
    </row>
    <row r="105" customFormat="false" ht="48" hidden="false" customHeight="true" outlineLevel="0" collapsed="false">
      <c r="A105" s="21" t="n">
        <v>100</v>
      </c>
      <c r="B105" s="26"/>
      <c r="C105" s="26"/>
      <c r="D105" s="23"/>
      <c r="E105" s="23"/>
      <c r="F105" s="26"/>
      <c r="G105" s="26"/>
      <c r="H105" s="26"/>
      <c r="I105" s="23"/>
      <c r="J105" s="23"/>
      <c r="K105" s="23"/>
      <c r="L105" s="23"/>
      <c r="M105" s="14"/>
      <c r="N105" s="14"/>
      <c r="O105" s="16" t="str">
        <f aca="false">IF(Settings!$B$26&lt;&gt;"OK","ERROR",IF(OR(A105&lt;=Settings!$B$8,A105&gt;Settings!$B$9),"NOT USED",IF(IFERROR(AND(COUNT(E105:L105)=8,E105&gt;=0,E105&lt;=1000000000000,F105&gt;=0,F105&lt;=1,G105&gt;=-1,G105&lt;=1,H105&gt;=0,H105&lt;=1,MIN(I105:L105)&gt;=0,MAX(I105:L105)&lt;=1000000000000,ISTEXT(M105),LEN(TRIM(M105))&gt;0,ISTEXT(N105),LEN(TRIM(N105))&gt;0,IF(Settings!$B$10="Subscription",AND(ISNUMBER(B105),B105&gt;=0,B105&lt;=1,C105="",D105=""),AND(B105="",ISNUMBER(C105),C105&gt;=0,C105&lt;=1,ISNUMBER(D105),D105&gt;=1,D105&lt;=1000000))),FALSE()),"OK","ERROR")))</f>
        <v>NOT USED</v>
      </c>
      <c r="P105" s="27"/>
      <c r="Q105" s="28"/>
    </row>
    <row r="106" customFormat="false" ht="48" hidden="false" customHeight="true" outlineLevel="0" collapsed="false">
      <c r="A106" s="21" t="n">
        <v>101</v>
      </c>
      <c r="B106" s="26"/>
      <c r="C106" s="26"/>
      <c r="D106" s="23"/>
      <c r="E106" s="23"/>
      <c r="F106" s="26"/>
      <c r="G106" s="26"/>
      <c r="H106" s="26"/>
      <c r="I106" s="23"/>
      <c r="J106" s="23"/>
      <c r="K106" s="23"/>
      <c r="L106" s="23"/>
      <c r="M106" s="14"/>
      <c r="N106" s="14"/>
      <c r="O106" s="16" t="str">
        <f aca="false">IF(Settings!$B$26&lt;&gt;"OK","ERROR",IF(OR(A106&lt;=Settings!$B$8,A106&gt;Settings!$B$9),"NOT USED",IF(IFERROR(AND(COUNT(E106:L106)=8,E106&gt;=0,E106&lt;=1000000000000,F106&gt;=0,F106&lt;=1,G106&gt;=-1,G106&lt;=1,H106&gt;=0,H106&lt;=1,MIN(I106:L106)&gt;=0,MAX(I106:L106)&lt;=1000000000000,ISTEXT(M106),LEN(TRIM(M106))&gt;0,ISTEXT(N106),LEN(TRIM(N106))&gt;0,IF(Settings!$B$10="Subscription",AND(ISNUMBER(B106),B106&gt;=0,B106&lt;=1,C106="",D106=""),AND(B106="",ISNUMBER(C106),C106&gt;=0,C106&lt;=1,ISNUMBER(D106),D106&gt;=1,D106&lt;=1000000))),FALSE()),"OK","ERROR")))</f>
        <v>NOT USED</v>
      </c>
      <c r="P106" s="27"/>
      <c r="Q106" s="28"/>
    </row>
    <row r="107" customFormat="false" ht="48" hidden="false" customHeight="true" outlineLevel="0" collapsed="false">
      <c r="A107" s="21" t="n">
        <v>102</v>
      </c>
      <c r="B107" s="26"/>
      <c r="C107" s="26"/>
      <c r="D107" s="23"/>
      <c r="E107" s="23"/>
      <c r="F107" s="26"/>
      <c r="G107" s="26"/>
      <c r="H107" s="26"/>
      <c r="I107" s="23"/>
      <c r="J107" s="23"/>
      <c r="K107" s="23"/>
      <c r="L107" s="23"/>
      <c r="M107" s="14"/>
      <c r="N107" s="14"/>
      <c r="O107" s="16" t="str">
        <f aca="false">IF(Settings!$B$26&lt;&gt;"OK","ERROR",IF(OR(A107&lt;=Settings!$B$8,A107&gt;Settings!$B$9),"NOT USED",IF(IFERROR(AND(COUNT(E107:L107)=8,E107&gt;=0,E107&lt;=1000000000000,F107&gt;=0,F107&lt;=1,G107&gt;=-1,G107&lt;=1,H107&gt;=0,H107&lt;=1,MIN(I107:L107)&gt;=0,MAX(I107:L107)&lt;=1000000000000,ISTEXT(M107),LEN(TRIM(M107))&gt;0,ISTEXT(N107),LEN(TRIM(N107))&gt;0,IF(Settings!$B$10="Subscription",AND(ISNUMBER(B107),B107&gt;=0,B107&lt;=1,C107="",D107=""),AND(B107="",ISNUMBER(C107),C107&gt;=0,C107&lt;=1,ISNUMBER(D107),D107&gt;=1,D107&lt;=1000000))),FALSE()),"OK","ERROR")))</f>
        <v>NOT USED</v>
      </c>
      <c r="P107" s="27"/>
      <c r="Q107" s="28"/>
    </row>
    <row r="108" customFormat="false" ht="48" hidden="false" customHeight="true" outlineLevel="0" collapsed="false">
      <c r="A108" s="21" t="n">
        <v>103</v>
      </c>
      <c r="B108" s="26"/>
      <c r="C108" s="26"/>
      <c r="D108" s="23"/>
      <c r="E108" s="23"/>
      <c r="F108" s="26"/>
      <c r="G108" s="26"/>
      <c r="H108" s="26"/>
      <c r="I108" s="23"/>
      <c r="J108" s="23"/>
      <c r="K108" s="23"/>
      <c r="L108" s="23"/>
      <c r="M108" s="14"/>
      <c r="N108" s="14"/>
      <c r="O108" s="16" t="str">
        <f aca="false">IF(Settings!$B$26&lt;&gt;"OK","ERROR",IF(OR(A108&lt;=Settings!$B$8,A108&gt;Settings!$B$9),"NOT USED",IF(IFERROR(AND(COUNT(E108:L108)=8,E108&gt;=0,E108&lt;=1000000000000,F108&gt;=0,F108&lt;=1,G108&gt;=-1,G108&lt;=1,H108&gt;=0,H108&lt;=1,MIN(I108:L108)&gt;=0,MAX(I108:L108)&lt;=1000000000000,ISTEXT(M108),LEN(TRIM(M108))&gt;0,ISTEXT(N108),LEN(TRIM(N108))&gt;0,IF(Settings!$B$10="Subscription",AND(ISNUMBER(B108),B108&gt;=0,B108&lt;=1,C108="",D108=""),AND(B108="",ISNUMBER(C108),C108&gt;=0,C108&lt;=1,ISNUMBER(D108),D108&gt;=1,D108&lt;=1000000))),FALSE()),"OK","ERROR")))</f>
        <v>NOT USED</v>
      </c>
      <c r="P108" s="27"/>
      <c r="Q108" s="28"/>
    </row>
    <row r="109" customFormat="false" ht="48" hidden="false" customHeight="true" outlineLevel="0" collapsed="false">
      <c r="A109" s="21" t="n">
        <v>104</v>
      </c>
      <c r="B109" s="26"/>
      <c r="C109" s="26"/>
      <c r="D109" s="23"/>
      <c r="E109" s="23"/>
      <c r="F109" s="26"/>
      <c r="G109" s="26"/>
      <c r="H109" s="26"/>
      <c r="I109" s="23"/>
      <c r="J109" s="23"/>
      <c r="K109" s="23"/>
      <c r="L109" s="23"/>
      <c r="M109" s="14"/>
      <c r="N109" s="14"/>
      <c r="O109" s="16" t="str">
        <f aca="false">IF(Settings!$B$26&lt;&gt;"OK","ERROR",IF(OR(A109&lt;=Settings!$B$8,A109&gt;Settings!$B$9),"NOT USED",IF(IFERROR(AND(COUNT(E109:L109)=8,E109&gt;=0,E109&lt;=1000000000000,F109&gt;=0,F109&lt;=1,G109&gt;=-1,G109&lt;=1,H109&gt;=0,H109&lt;=1,MIN(I109:L109)&gt;=0,MAX(I109:L109)&lt;=1000000000000,ISTEXT(M109),LEN(TRIM(M109))&gt;0,ISTEXT(N109),LEN(TRIM(N109))&gt;0,IF(Settings!$B$10="Subscription",AND(ISNUMBER(B109),B109&gt;=0,B109&lt;=1,C109="",D109=""),AND(B109="",ISNUMBER(C109),C109&gt;=0,C109&lt;=1,ISNUMBER(D109),D109&gt;=1,D109&lt;=1000000))),FALSE()),"OK","ERROR")))</f>
        <v>NOT USED</v>
      </c>
      <c r="P109" s="27"/>
      <c r="Q109" s="28"/>
    </row>
    <row r="110" customFormat="false" ht="48" hidden="false" customHeight="true" outlineLevel="0" collapsed="false">
      <c r="A110" s="21" t="n">
        <v>105</v>
      </c>
      <c r="B110" s="26"/>
      <c r="C110" s="26"/>
      <c r="D110" s="23"/>
      <c r="E110" s="23"/>
      <c r="F110" s="26"/>
      <c r="G110" s="26"/>
      <c r="H110" s="26"/>
      <c r="I110" s="23"/>
      <c r="J110" s="23"/>
      <c r="K110" s="23"/>
      <c r="L110" s="23"/>
      <c r="M110" s="14"/>
      <c r="N110" s="14"/>
      <c r="O110" s="16" t="str">
        <f aca="false">IF(Settings!$B$26&lt;&gt;"OK","ERROR",IF(OR(A110&lt;=Settings!$B$8,A110&gt;Settings!$B$9),"NOT USED",IF(IFERROR(AND(COUNT(E110:L110)=8,E110&gt;=0,E110&lt;=1000000000000,F110&gt;=0,F110&lt;=1,G110&gt;=-1,G110&lt;=1,H110&gt;=0,H110&lt;=1,MIN(I110:L110)&gt;=0,MAX(I110:L110)&lt;=1000000000000,ISTEXT(M110),LEN(TRIM(M110))&gt;0,ISTEXT(N110),LEN(TRIM(N110))&gt;0,IF(Settings!$B$10="Subscription",AND(ISNUMBER(B110),B110&gt;=0,B110&lt;=1,C110="",D110=""),AND(B110="",ISNUMBER(C110),C110&gt;=0,C110&lt;=1,ISNUMBER(D110),D110&gt;=1,D110&lt;=1000000))),FALSE()),"OK","ERROR")))</f>
        <v>NOT USED</v>
      </c>
      <c r="P110" s="27"/>
      <c r="Q110" s="28"/>
    </row>
    <row r="111" customFormat="false" ht="48" hidden="false" customHeight="true" outlineLevel="0" collapsed="false">
      <c r="A111" s="21" t="n">
        <v>106</v>
      </c>
      <c r="B111" s="26"/>
      <c r="C111" s="26"/>
      <c r="D111" s="23"/>
      <c r="E111" s="23"/>
      <c r="F111" s="26"/>
      <c r="G111" s="26"/>
      <c r="H111" s="26"/>
      <c r="I111" s="23"/>
      <c r="J111" s="23"/>
      <c r="K111" s="23"/>
      <c r="L111" s="23"/>
      <c r="M111" s="14"/>
      <c r="N111" s="14"/>
      <c r="O111" s="16" t="str">
        <f aca="false">IF(Settings!$B$26&lt;&gt;"OK","ERROR",IF(OR(A111&lt;=Settings!$B$8,A111&gt;Settings!$B$9),"NOT USED",IF(IFERROR(AND(COUNT(E111:L111)=8,E111&gt;=0,E111&lt;=1000000000000,F111&gt;=0,F111&lt;=1,G111&gt;=-1,G111&lt;=1,H111&gt;=0,H111&lt;=1,MIN(I111:L111)&gt;=0,MAX(I111:L111)&lt;=1000000000000,ISTEXT(M111),LEN(TRIM(M111))&gt;0,ISTEXT(N111),LEN(TRIM(N111))&gt;0,IF(Settings!$B$10="Subscription",AND(ISNUMBER(B111),B111&gt;=0,B111&lt;=1,C111="",D111=""),AND(B111="",ISNUMBER(C111),C111&gt;=0,C111&lt;=1,ISNUMBER(D111),D111&gt;=1,D111&lt;=1000000))),FALSE()),"OK","ERROR")))</f>
        <v>NOT USED</v>
      </c>
      <c r="P111" s="27"/>
      <c r="Q111" s="28"/>
    </row>
    <row r="112" customFormat="false" ht="48" hidden="false" customHeight="true" outlineLevel="0" collapsed="false">
      <c r="A112" s="21" t="n">
        <v>107</v>
      </c>
      <c r="B112" s="26"/>
      <c r="C112" s="26"/>
      <c r="D112" s="23"/>
      <c r="E112" s="23"/>
      <c r="F112" s="26"/>
      <c r="G112" s="26"/>
      <c r="H112" s="26"/>
      <c r="I112" s="23"/>
      <c r="J112" s="23"/>
      <c r="K112" s="23"/>
      <c r="L112" s="23"/>
      <c r="M112" s="14"/>
      <c r="N112" s="14"/>
      <c r="O112" s="16" t="str">
        <f aca="false">IF(Settings!$B$26&lt;&gt;"OK","ERROR",IF(OR(A112&lt;=Settings!$B$8,A112&gt;Settings!$B$9),"NOT USED",IF(IFERROR(AND(COUNT(E112:L112)=8,E112&gt;=0,E112&lt;=1000000000000,F112&gt;=0,F112&lt;=1,G112&gt;=-1,G112&lt;=1,H112&gt;=0,H112&lt;=1,MIN(I112:L112)&gt;=0,MAX(I112:L112)&lt;=1000000000000,ISTEXT(M112),LEN(TRIM(M112))&gt;0,ISTEXT(N112),LEN(TRIM(N112))&gt;0,IF(Settings!$B$10="Subscription",AND(ISNUMBER(B112),B112&gt;=0,B112&lt;=1,C112="",D112=""),AND(B112="",ISNUMBER(C112),C112&gt;=0,C112&lt;=1,ISNUMBER(D112),D112&gt;=1,D112&lt;=1000000))),FALSE()),"OK","ERROR")))</f>
        <v>NOT USED</v>
      </c>
      <c r="P112" s="27"/>
      <c r="Q112" s="28"/>
    </row>
    <row r="113" customFormat="false" ht="48" hidden="false" customHeight="true" outlineLevel="0" collapsed="false">
      <c r="A113" s="21" t="n">
        <v>108</v>
      </c>
      <c r="B113" s="26"/>
      <c r="C113" s="26"/>
      <c r="D113" s="23"/>
      <c r="E113" s="23"/>
      <c r="F113" s="26"/>
      <c r="G113" s="26"/>
      <c r="H113" s="26"/>
      <c r="I113" s="23"/>
      <c r="J113" s="23"/>
      <c r="K113" s="23"/>
      <c r="L113" s="23"/>
      <c r="M113" s="14"/>
      <c r="N113" s="14"/>
      <c r="O113" s="16" t="str">
        <f aca="false">IF(Settings!$B$26&lt;&gt;"OK","ERROR",IF(OR(A113&lt;=Settings!$B$8,A113&gt;Settings!$B$9),"NOT USED",IF(IFERROR(AND(COUNT(E113:L113)=8,E113&gt;=0,E113&lt;=1000000000000,F113&gt;=0,F113&lt;=1,G113&gt;=-1,G113&lt;=1,H113&gt;=0,H113&lt;=1,MIN(I113:L113)&gt;=0,MAX(I113:L113)&lt;=1000000000000,ISTEXT(M113),LEN(TRIM(M113))&gt;0,ISTEXT(N113),LEN(TRIM(N113))&gt;0,IF(Settings!$B$10="Subscription",AND(ISNUMBER(B113),B113&gt;=0,B113&lt;=1,C113="",D113=""),AND(B113="",ISNUMBER(C113),C113&gt;=0,C113&lt;=1,ISNUMBER(D113),D113&gt;=1,D113&lt;=1000000))),FALSE()),"OK","ERROR")))</f>
        <v>NOT USED</v>
      </c>
      <c r="P113" s="27"/>
      <c r="Q113" s="28"/>
    </row>
    <row r="114" customFormat="false" ht="48" hidden="false" customHeight="true" outlineLevel="0" collapsed="false">
      <c r="A114" s="21" t="n">
        <v>109</v>
      </c>
      <c r="B114" s="26"/>
      <c r="C114" s="26"/>
      <c r="D114" s="23"/>
      <c r="E114" s="23"/>
      <c r="F114" s="26"/>
      <c r="G114" s="26"/>
      <c r="H114" s="26"/>
      <c r="I114" s="23"/>
      <c r="J114" s="23"/>
      <c r="K114" s="23"/>
      <c r="L114" s="23"/>
      <c r="M114" s="14"/>
      <c r="N114" s="14"/>
      <c r="O114" s="16" t="str">
        <f aca="false">IF(Settings!$B$26&lt;&gt;"OK","ERROR",IF(OR(A114&lt;=Settings!$B$8,A114&gt;Settings!$B$9),"NOT USED",IF(IFERROR(AND(COUNT(E114:L114)=8,E114&gt;=0,E114&lt;=1000000000000,F114&gt;=0,F114&lt;=1,G114&gt;=-1,G114&lt;=1,H114&gt;=0,H114&lt;=1,MIN(I114:L114)&gt;=0,MAX(I114:L114)&lt;=1000000000000,ISTEXT(M114),LEN(TRIM(M114))&gt;0,ISTEXT(N114),LEN(TRIM(N114))&gt;0,IF(Settings!$B$10="Subscription",AND(ISNUMBER(B114),B114&gt;=0,B114&lt;=1,C114="",D114=""),AND(B114="",ISNUMBER(C114),C114&gt;=0,C114&lt;=1,ISNUMBER(D114),D114&gt;=1,D114&lt;=1000000))),FALSE()),"OK","ERROR")))</f>
        <v>NOT USED</v>
      </c>
      <c r="P114" s="27"/>
      <c r="Q114" s="28"/>
    </row>
    <row r="115" customFormat="false" ht="48" hidden="false" customHeight="true" outlineLevel="0" collapsed="false">
      <c r="A115" s="21" t="n">
        <v>110</v>
      </c>
      <c r="B115" s="26"/>
      <c r="C115" s="26"/>
      <c r="D115" s="23"/>
      <c r="E115" s="23"/>
      <c r="F115" s="26"/>
      <c r="G115" s="26"/>
      <c r="H115" s="26"/>
      <c r="I115" s="23"/>
      <c r="J115" s="23"/>
      <c r="K115" s="23"/>
      <c r="L115" s="23"/>
      <c r="M115" s="14"/>
      <c r="N115" s="14"/>
      <c r="O115" s="16" t="str">
        <f aca="false">IF(Settings!$B$26&lt;&gt;"OK","ERROR",IF(OR(A115&lt;=Settings!$B$8,A115&gt;Settings!$B$9),"NOT USED",IF(IFERROR(AND(COUNT(E115:L115)=8,E115&gt;=0,E115&lt;=1000000000000,F115&gt;=0,F115&lt;=1,G115&gt;=-1,G115&lt;=1,H115&gt;=0,H115&lt;=1,MIN(I115:L115)&gt;=0,MAX(I115:L115)&lt;=1000000000000,ISTEXT(M115),LEN(TRIM(M115))&gt;0,ISTEXT(N115),LEN(TRIM(N115))&gt;0,IF(Settings!$B$10="Subscription",AND(ISNUMBER(B115),B115&gt;=0,B115&lt;=1,C115="",D115=""),AND(B115="",ISNUMBER(C115),C115&gt;=0,C115&lt;=1,ISNUMBER(D115),D115&gt;=1,D115&lt;=1000000))),FALSE()),"OK","ERROR")))</f>
        <v>NOT USED</v>
      </c>
      <c r="P115" s="27"/>
      <c r="Q115" s="28"/>
    </row>
    <row r="116" customFormat="false" ht="48" hidden="false" customHeight="true" outlineLevel="0" collapsed="false">
      <c r="A116" s="21" t="n">
        <v>111</v>
      </c>
      <c r="B116" s="26"/>
      <c r="C116" s="26"/>
      <c r="D116" s="23"/>
      <c r="E116" s="23"/>
      <c r="F116" s="26"/>
      <c r="G116" s="26"/>
      <c r="H116" s="26"/>
      <c r="I116" s="23"/>
      <c r="J116" s="23"/>
      <c r="K116" s="23"/>
      <c r="L116" s="23"/>
      <c r="M116" s="14"/>
      <c r="N116" s="14"/>
      <c r="O116" s="16" t="str">
        <f aca="false">IF(Settings!$B$26&lt;&gt;"OK","ERROR",IF(OR(A116&lt;=Settings!$B$8,A116&gt;Settings!$B$9),"NOT USED",IF(IFERROR(AND(COUNT(E116:L116)=8,E116&gt;=0,E116&lt;=1000000000000,F116&gt;=0,F116&lt;=1,G116&gt;=-1,G116&lt;=1,H116&gt;=0,H116&lt;=1,MIN(I116:L116)&gt;=0,MAX(I116:L116)&lt;=1000000000000,ISTEXT(M116),LEN(TRIM(M116))&gt;0,ISTEXT(N116),LEN(TRIM(N116))&gt;0,IF(Settings!$B$10="Subscription",AND(ISNUMBER(B116),B116&gt;=0,B116&lt;=1,C116="",D116=""),AND(B116="",ISNUMBER(C116),C116&gt;=0,C116&lt;=1,ISNUMBER(D116),D116&gt;=1,D116&lt;=1000000))),FALSE()),"OK","ERROR")))</f>
        <v>NOT USED</v>
      </c>
      <c r="P116" s="27"/>
      <c r="Q116" s="28"/>
    </row>
    <row r="117" customFormat="false" ht="48" hidden="false" customHeight="true" outlineLevel="0" collapsed="false">
      <c r="A117" s="21" t="n">
        <v>112</v>
      </c>
      <c r="B117" s="26"/>
      <c r="C117" s="26"/>
      <c r="D117" s="23"/>
      <c r="E117" s="23"/>
      <c r="F117" s="26"/>
      <c r="G117" s="26"/>
      <c r="H117" s="26"/>
      <c r="I117" s="23"/>
      <c r="J117" s="23"/>
      <c r="K117" s="23"/>
      <c r="L117" s="23"/>
      <c r="M117" s="14"/>
      <c r="N117" s="14"/>
      <c r="O117" s="16" t="str">
        <f aca="false">IF(Settings!$B$26&lt;&gt;"OK","ERROR",IF(OR(A117&lt;=Settings!$B$8,A117&gt;Settings!$B$9),"NOT USED",IF(IFERROR(AND(COUNT(E117:L117)=8,E117&gt;=0,E117&lt;=1000000000000,F117&gt;=0,F117&lt;=1,G117&gt;=-1,G117&lt;=1,H117&gt;=0,H117&lt;=1,MIN(I117:L117)&gt;=0,MAX(I117:L117)&lt;=1000000000000,ISTEXT(M117),LEN(TRIM(M117))&gt;0,ISTEXT(N117),LEN(TRIM(N117))&gt;0,IF(Settings!$B$10="Subscription",AND(ISNUMBER(B117),B117&gt;=0,B117&lt;=1,C117="",D117=""),AND(B117="",ISNUMBER(C117),C117&gt;=0,C117&lt;=1,ISNUMBER(D117),D117&gt;=1,D117&lt;=1000000))),FALSE()),"OK","ERROR")))</f>
        <v>NOT USED</v>
      </c>
      <c r="P117" s="27"/>
      <c r="Q117" s="28"/>
    </row>
    <row r="118" customFormat="false" ht="48" hidden="false" customHeight="true" outlineLevel="0" collapsed="false">
      <c r="A118" s="21" t="n">
        <v>113</v>
      </c>
      <c r="B118" s="26"/>
      <c r="C118" s="26"/>
      <c r="D118" s="23"/>
      <c r="E118" s="23"/>
      <c r="F118" s="26"/>
      <c r="G118" s="26"/>
      <c r="H118" s="26"/>
      <c r="I118" s="23"/>
      <c r="J118" s="23"/>
      <c r="K118" s="23"/>
      <c r="L118" s="23"/>
      <c r="M118" s="14"/>
      <c r="N118" s="14"/>
      <c r="O118" s="16" t="str">
        <f aca="false">IF(Settings!$B$26&lt;&gt;"OK","ERROR",IF(OR(A118&lt;=Settings!$B$8,A118&gt;Settings!$B$9),"NOT USED",IF(IFERROR(AND(COUNT(E118:L118)=8,E118&gt;=0,E118&lt;=1000000000000,F118&gt;=0,F118&lt;=1,G118&gt;=-1,G118&lt;=1,H118&gt;=0,H118&lt;=1,MIN(I118:L118)&gt;=0,MAX(I118:L118)&lt;=1000000000000,ISTEXT(M118),LEN(TRIM(M118))&gt;0,ISTEXT(N118),LEN(TRIM(N118))&gt;0,IF(Settings!$B$10="Subscription",AND(ISNUMBER(B118),B118&gt;=0,B118&lt;=1,C118="",D118=""),AND(B118="",ISNUMBER(C118),C118&gt;=0,C118&lt;=1,ISNUMBER(D118),D118&gt;=1,D118&lt;=1000000))),FALSE()),"OK","ERROR")))</f>
        <v>NOT USED</v>
      </c>
      <c r="P118" s="27"/>
      <c r="Q118" s="28"/>
    </row>
    <row r="119" customFormat="false" ht="48" hidden="false" customHeight="true" outlineLevel="0" collapsed="false">
      <c r="A119" s="21" t="n">
        <v>114</v>
      </c>
      <c r="B119" s="26"/>
      <c r="C119" s="26"/>
      <c r="D119" s="23"/>
      <c r="E119" s="23"/>
      <c r="F119" s="26"/>
      <c r="G119" s="26"/>
      <c r="H119" s="26"/>
      <c r="I119" s="23"/>
      <c r="J119" s="23"/>
      <c r="K119" s="23"/>
      <c r="L119" s="23"/>
      <c r="M119" s="14"/>
      <c r="N119" s="14"/>
      <c r="O119" s="16" t="str">
        <f aca="false">IF(Settings!$B$26&lt;&gt;"OK","ERROR",IF(OR(A119&lt;=Settings!$B$8,A119&gt;Settings!$B$9),"NOT USED",IF(IFERROR(AND(COUNT(E119:L119)=8,E119&gt;=0,E119&lt;=1000000000000,F119&gt;=0,F119&lt;=1,G119&gt;=-1,G119&lt;=1,H119&gt;=0,H119&lt;=1,MIN(I119:L119)&gt;=0,MAX(I119:L119)&lt;=1000000000000,ISTEXT(M119),LEN(TRIM(M119))&gt;0,ISTEXT(N119),LEN(TRIM(N119))&gt;0,IF(Settings!$B$10="Subscription",AND(ISNUMBER(B119),B119&gt;=0,B119&lt;=1,C119="",D119=""),AND(B119="",ISNUMBER(C119),C119&gt;=0,C119&lt;=1,ISNUMBER(D119),D119&gt;=1,D119&lt;=1000000))),FALSE()),"OK","ERROR")))</f>
        <v>NOT USED</v>
      </c>
      <c r="P119" s="27"/>
      <c r="Q119" s="28"/>
    </row>
    <row r="120" customFormat="false" ht="48" hidden="false" customHeight="true" outlineLevel="0" collapsed="false">
      <c r="A120" s="21" t="n">
        <v>115</v>
      </c>
      <c r="B120" s="26"/>
      <c r="C120" s="26"/>
      <c r="D120" s="23"/>
      <c r="E120" s="23"/>
      <c r="F120" s="26"/>
      <c r="G120" s="26"/>
      <c r="H120" s="26"/>
      <c r="I120" s="23"/>
      <c r="J120" s="23"/>
      <c r="K120" s="23"/>
      <c r="L120" s="23"/>
      <c r="M120" s="14"/>
      <c r="N120" s="14"/>
      <c r="O120" s="16" t="str">
        <f aca="false">IF(Settings!$B$26&lt;&gt;"OK","ERROR",IF(OR(A120&lt;=Settings!$B$8,A120&gt;Settings!$B$9),"NOT USED",IF(IFERROR(AND(COUNT(E120:L120)=8,E120&gt;=0,E120&lt;=1000000000000,F120&gt;=0,F120&lt;=1,G120&gt;=-1,G120&lt;=1,H120&gt;=0,H120&lt;=1,MIN(I120:L120)&gt;=0,MAX(I120:L120)&lt;=1000000000000,ISTEXT(M120),LEN(TRIM(M120))&gt;0,ISTEXT(N120),LEN(TRIM(N120))&gt;0,IF(Settings!$B$10="Subscription",AND(ISNUMBER(B120),B120&gt;=0,B120&lt;=1,C120="",D120=""),AND(B120="",ISNUMBER(C120),C120&gt;=0,C120&lt;=1,ISNUMBER(D120),D120&gt;=1,D120&lt;=1000000))),FALSE()),"OK","ERROR")))</f>
        <v>NOT USED</v>
      </c>
      <c r="P120" s="27"/>
      <c r="Q120" s="28"/>
    </row>
    <row r="121" customFormat="false" ht="48" hidden="false" customHeight="true" outlineLevel="0" collapsed="false">
      <c r="A121" s="21" t="n">
        <v>116</v>
      </c>
      <c r="B121" s="26"/>
      <c r="C121" s="26"/>
      <c r="D121" s="23"/>
      <c r="E121" s="23"/>
      <c r="F121" s="26"/>
      <c r="G121" s="26"/>
      <c r="H121" s="26"/>
      <c r="I121" s="23"/>
      <c r="J121" s="23"/>
      <c r="K121" s="23"/>
      <c r="L121" s="23"/>
      <c r="M121" s="14"/>
      <c r="N121" s="14"/>
      <c r="O121" s="16" t="str">
        <f aca="false">IF(Settings!$B$26&lt;&gt;"OK","ERROR",IF(OR(A121&lt;=Settings!$B$8,A121&gt;Settings!$B$9),"NOT USED",IF(IFERROR(AND(COUNT(E121:L121)=8,E121&gt;=0,E121&lt;=1000000000000,F121&gt;=0,F121&lt;=1,G121&gt;=-1,G121&lt;=1,H121&gt;=0,H121&lt;=1,MIN(I121:L121)&gt;=0,MAX(I121:L121)&lt;=1000000000000,ISTEXT(M121),LEN(TRIM(M121))&gt;0,ISTEXT(N121),LEN(TRIM(N121))&gt;0,IF(Settings!$B$10="Subscription",AND(ISNUMBER(B121),B121&gt;=0,B121&lt;=1,C121="",D121=""),AND(B121="",ISNUMBER(C121),C121&gt;=0,C121&lt;=1,ISNUMBER(D121),D121&gt;=1,D121&lt;=1000000))),FALSE()),"OK","ERROR")))</f>
        <v>NOT USED</v>
      </c>
      <c r="P121" s="27"/>
      <c r="Q121" s="28"/>
    </row>
    <row r="122" customFormat="false" ht="48" hidden="false" customHeight="true" outlineLevel="0" collapsed="false">
      <c r="A122" s="21" t="n">
        <v>117</v>
      </c>
      <c r="B122" s="26"/>
      <c r="C122" s="26"/>
      <c r="D122" s="23"/>
      <c r="E122" s="23"/>
      <c r="F122" s="26"/>
      <c r="G122" s="26"/>
      <c r="H122" s="26"/>
      <c r="I122" s="23"/>
      <c r="J122" s="23"/>
      <c r="K122" s="23"/>
      <c r="L122" s="23"/>
      <c r="M122" s="14"/>
      <c r="N122" s="14"/>
      <c r="O122" s="16" t="str">
        <f aca="false">IF(Settings!$B$26&lt;&gt;"OK","ERROR",IF(OR(A122&lt;=Settings!$B$8,A122&gt;Settings!$B$9),"NOT USED",IF(IFERROR(AND(COUNT(E122:L122)=8,E122&gt;=0,E122&lt;=1000000000000,F122&gt;=0,F122&lt;=1,G122&gt;=-1,G122&lt;=1,H122&gt;=0,H122&lt;=1,MIN(I122:L122)&gt;=0,MAX(I122:L122)&lt;=1000000000000,ISTEXT(M122),LEN(TRIM(M122))&gt;0,ISTEXT(N122),LEN(TRIM(N122))&gt;0,IF(Settings!$B$10="Subscription",AND(ISNUMBER(B122),B122&gt;=0,B122&lt;=1,C122="",D122=""),AND(B122="",ISNUMBER(C122),C122&gt;=0,C122&lt;=1,ISNUMBER(D122),D122&gt;=1,D122&lt;=1000000))),FALSE()),"OK","ERROR")))</f>
        <v>NOT USED</v>
      </c>
      <c r="P122" s="27"/>
      <c r="Q122" s="28"/>
    </row>
    <row r="123" customFormat="false" ht="48" hidden="false" customHeight="true" outlineLevel="0" collapsed="false">
      <c r="A123" s="21" t="n">
        <v>118</v>
      </c>
      <c r="B123" s="26"/>
      <c r="C123" s="26"/>
      <c r="D123" s="23"/>
      <c r="E123" s="23"/>
      <c r="F123" s="26"/>
      <c r="G123" s="26"/>
      <c r="H123" s="26"/>
      <c r="I123" s="23"/>
      <c r="J123" s="23"/>
      <c r="K123" s="23"/>
      <c r="L123" s="23"/>
      <c r="M123" s="14"/>
      <c r="N123" s="14"/>
      <c r="O123" s="16" t="str">
        <f aca="false">IF(Settings!$B$26&lt;&gt;"OK","ERROR",IF(OR(A123&lt;=Settings!$B$8,A123&gt;Settings!$B$9),"NOT USED",IF(IFERROR(AND(COUNT(E123:L123)=8,E123&gt;=0,E123&lt;=1000000000000,F123&gt;=0,F123&lt;=1,G123&gt;=-1,G123&lt;=1,H123&gt;=0,H123&lt;=1,MIN(I123:L123)&gt;=0,MAX(I123:L123)&lt;=1000000000000,ISTEXT(M123),LEN(TRIM(M123))&gt;0,ISTEXT(N123),LEN(TRIM(N123))&gt;0,IF(Settings!$B$10="Subscription",AND(ISNUMBER(B123),B123&gt;=0,B123&lt;=1,C123="",D123=""),AND(B123="",ISNUMBER(C123),C123&gt;=0,C123&lt;=1,ISNUMBER(D123),D123&gt;=1,D123&lt;=1000000))),FALSE()),"OK","ERROR")))</f>
        <v>NOT USED</v>
      </c>
      <c r="P123" s="27"/>
      <c r="Q123" s="28"/>
    </row>
    <row r="124" customFormat="false" ht="48" hidden="false" customHeight="true" outlineLevel="0" collapsed="false">
      <c r="A124" s="21" t="n">
        <v>119</v>
      </c>
      <c r="B124" s="26"/>
      <c r="C124" s="26"/>
      <c r="D124" s="23"/>
      <c r="E124" s="23"/>
      <c r="F124" s="26"/>
      <c r="G124" s="26"/>
      <c r="H124" s="26"/>
      <c r="I124" s="23"/>
      <c r="J124" s="23"/>
      <c r="K124" s="23"/>
      <c r="L124" s="23"/>
      <c r="M124" s="14"/>
      <c r="N124" s="14"/>
      <c r="O124" s="16" t="str">
        <f aca="false">IF(Settings!$B$26&lt;&gt;"OK","ERROR",IF(OR(A124&lt;=Settings!$B$8,A124&gt;Settings!$B$9),"NOT USED",IF(IFERROR(AND(COUNT(E124:L124)=8,E124&gt;=0,E124&lt;=1000000000000,F124&gt;=0,F124&lt;=1,G124&gt;=-1,G124&lt;=1,H124&gt;=0,H124&lt;=1,MIN(I124:L124)&gt;=0,MAX(I124:L124)&lt;=1000000000000,ISTEXT(M124),LEN(TRIM(M124))&gt;0,ISTEXT(N124),LEN(TRIM(N124))&gt;0,IF(Settings!$B$10="Subscription",AND(ISNUMBER(B124),B124&gt;=0,B124&lt;=1,C124="",D124=""),AND(B124="",ISNUMBER(C124),C124&gt;=0,C124&lt;=1,ISNUMBER(D124),D124&gt;=1,D124&lt;=1000000))),FALSE()),"OK","ERROR")))</f>
        <v>NOT USED</v>
      </c>
      <c r="P124" s="27"/>
      <c r="Q124" s="28"/>
    </row>
    <row r="125" customFormat="false" ht="48" hidden="false" customHeight="true" outlineLevel="0" collapsed="false">
      <c r="A125" s="21" t="n">
        <v>120</v>
      </c>
      <c r="B125" s="26"/>
      <c r="C125" s="26"/>
      <c r="D125" s="23"/>
      <c r="E125" s="23"/>
      <c r="F125" s="26"/>
      <c r="G125" s="26"/>
      <c r="H125" s="26"/>
      <c r="I125" s="23"/>
      <c r="J125" s="23"/>
      <c r="K125" s="23"/>
      <c r="L125" s="23"/>
      <c r="M125" s="14"/>
      <c r="N125" s="14"/>
      <c r="O125" s="16" t="str">
        <f aca="false">IF(Settings!$B$26&lt;&gt;"OK","ERROR",IF(OR(A125&lt;=Settings!$B$8,A125&gt;Settings!$B$9),"NOT USED",IF(IFERROR(AND(COUNT(E125:L125)=8,E125&gt;=0,E125&lt;=1000000000000,F125&gt;=0,F125&lt;=1,G125&gt;=-1,G125&lt;=1,H125&gt;=0,H125&lt;=1,MIN(I125:L125)&gt;=0,MAX(I125:L125)&lt;=1000000000000,ISTEXT(M125),LEN(TRIM(M125))&gt;0,ISTEXT(N125),LEN(TRIM(N125))&gt;0,IF(Settings!$B$10="Subscription",AND(ISNUMBER(B125),B125&gt;=0,B125&lt;=1,C125="",D125=""),AND(B125="",ISNUMBER(C125),C125&gt;=0,C125&lt;=1,ISNUMBER(D125),D125&gt;=1,D125&lt;=1000000))),FALSE()),"OK","ERROR")))</f>
        <v>NOT USED</v>
      </c>
      <c r="P125" s="27"/>
      <c r="Q125" s="28"/>
    </row>
  </sheetData>
  <sheetProtection sheet="true" objects="true" scenarios="true" autoFilter="false"/>
  <mergeCells count="2">
    <mergeCell ref="A2:Q2"/>
    <mergeCell ref="A4:Q4"/>
  </mergeCells>
  <conditionalFormatting sqref="O6:O125">
    <cfRule type="containsText" priority="2" operator="containsText" aboveAverage="0" equalAverage="0" bottom="0" percent="0" rank="0" text="ERROR" dxfId="43">
      <formula>NOT(ISERROR(SEARCH("ERROR",O6)))</formula>
    </cfRule>
    <cfRule type="containsText" priority="3" operator="containsText" aboveAverage="0" equalAverage="0" bottom="0" percent="0" rank="0" text="CHECK" dxfId="44">
      <formula>NOT(ISERROR(SEARCH("CHECK",O6)))</formula>
    </cfRule>
    <cfRule type="containsText" priority="4" operator="containsText" aboveAverage="0" equalAverage="0" bottom="0" percent="0" rank="0" text="BLOCKED" dxfId="45">
      <formula>NOT(ISERROR(SEARCH("BLOCKED",O6)))</formula>
    </cfRule>
    <cfRule type="containsText" priority="5" operator="containsText" aboveAverage="0" equalAverage="0" bottom="0" percent="0" rank="0" text="HOLD" dxfId="46">
      <formula>NOT(ISERROR(SEARCH("HOLD",O6)))</formula>
    </cfRule>
    <cfRule type="containsText" priority="6" operator="containsText" aboveAverage="0" equalAverage="0" bottom="0" percent="0" rank="0" text="REVIEW" dxfId="47">
      <formula>NOT(ISERROR(SEARCH("REVIEW",O6)))</formula>
    </cfRule>
    <cfRule type="containsText" priority="7" operator="containsText" aboveAverage="0" equalAverage="0" bottom="0" percent="0" rank="0" text="OUTSIDE" dxfId="48">
      <formula>NOT(ISERROR(SEARCH("OUTSIDE",O6)))</formula>
    </cfRule>
  </conditionalFormatting>
  <dataValidations count="8">
    <dataValidation allowBlank="true" error="Enter a decimal from 0 to 1. Leave the inactive mode blank." errorStyle="stop" errorTitle="Check input" operator="between" prompt="Enter a decimal from 0 to 1. Leave the inactive mode blank." promptTitle="Editable input" showDropDown="false" showErrorMessage="true" showInputMessage="true" sqref="B6:C125" type="decimal">
      <formula1>0</formula1>
      <formula2>1</formula2>
    </dataValidation>
    <dataValidation allowBlank="true" error="Repeat only: orders per purchasing customer, from 1 to 1 million." errorStyle="stop" errorTitle="Check input" operator="between" prompt="Repeat only: orders per purchasing customer, from 1 to 1 million." promptTitle="Editable input" showDropDown="false" showErrorMessage="true" showInputMessage="true" sqref="D6:D125" type="decimal">
      <formula1>1</formula1>
      <formula2>1000000</formula2>
    </dataValidation>
    <dataValidation allowBlank="true" error="Enter a numeric amount within the supported bounds." errorStyle="stop" errorTitle="Check input" operator="between" prompt="Enter a numeric amount within the supported bounds." promptTitle="Editable input" showDropDown="false" showErrorMessage="true" showInputMessage="true" sqref="E6:E125" type="decimal">
      <formula1>0</formula1>
      <formula2>1000000000000</formula2>
    </dataValidation>
    <dataValidation allowBlank="true" error="Enter a numeric amount within the supported bounds." errorStyle="stop" errorTitle="Check input" operator="between" prompt="Enter a numeric amount within the supported bounds." promptTitle="Editable input" showDropDown="false" showErrorMessage="true" showInputMessage="true" sqref="F6:F125" type="decimal">
      <formula1>0</formula1>
      <formula2>1</formula2>
    </dataValidation>
    <dataValidation allowBlank="true" error="Enter pre-refund gross margin, between -100% and 100%." errorStyle="stop" errorTitle="Check input" operator="between" prompt="Enter pre-refund gross margin, between -100% and 100%." promptTitle="Editable input" showDropDown="false" showErrorMessage="true" showInputMessage="true" sqref="G6:G125" type="decimal">
      <formula1>-1</formula1>
      <formula2>1</formula2>
    </dataValidation>
    <dataValidation allowBlank="true" error="Enter a numeric amount within the supported bounds." errorStyle="stop" errorTitle="Check input" operator="between" prompt="Enter a numeric amount within the supported bounds." promptTitle="Editable input" showDropDown="false" showErrorMessage="true" showInputMessage="true" sqref="H6:H125" type="decimal">
      <formula1>0</formula1>
      <formula2>1</formula2>
    </dataValidation>
    <dataValidation allowBlank="true" error="Enter a numeric amount within the supported bounds." errorStyle="stop" errorTitle="Check input" operator="between" prompt="Enter a numeric amount within the supported bounds." promptTitle="Editable input" showDropDown="false" showErrorMessage="true" showInputMessage="true" sqref="I6:L125" type="decimal">
      <formula1>0</formula1>
      <formula2>1000000000000</formula2>
    </dataValidation>
    <dataValidation allowBlank="true" error="Required text. Explain the source, scope or rationale; numeric identifiers alone are not sufficient." errorStyle="stop" errorTitle="Enter meaningful text" operator="between" prompt="Required text. Explain the source, scope or rationale; numeric identifiers alone are not sufficient." promptTitle="Text input" showDropDown="false" showErrorMessage="true" showInputMessage="true" sqref="M6:N125" type="custom">
      <formula1>AND(ISTEXT(M6),LEN(TRIM(M6))&gt;0)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1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0"/>
    <col collapsed="false" customWidth="true" hidden="false" outlineLevel="0" max="2" min="2" style="1" width="23"/>
    <col collapsed="false" customWidth="true" hidden="false" outlineLevel="0" max="18" min="3" style="1" width="20"/>
    <col collapsed="false" customWidth="true" hidden="false" outlineLevel="0" max="19" min="19" style="1" width="17"/>
  </cols>
  <sheetData>
    <row r="1" customFormat="false" ht="25" hidden="false" customHeight="true" outlineLevel="0" collapsed="false">
      <c r="A1" s="2"/>
      <c r="B1" s="2"/>
      <c r="C1" s="2"/>
      <c r="D1" s="2"/>
      <c r="E1" s="2"/>
      <c r="F1" s="2"/>
      <c r="G1" s="2"/>
      <c r="H1" s="2"/>
      <c r="I1" s="2"/>
      <c r="J1" s="2"/>
      <c r="K1" s="2"/>
      <c r="L1" s="2"/>
      <c r="M1" s="2"/>
      <c r="N1" s="2"/>
      <c r="O1" s="2"/>
      <c r="P1" s="2"/>
      <c r="Q1" s="2"/>
      <c r="R1" s="2"/>
      <c r="S1" s="2"/>
    </row>
    <row r="2" customFormat="false" ht="32" hidden="false" customHeight="true" outlineLevel="0" collapsed="false">
      <c r="A2" s="3" t="s">
        <v>131</v>
      </c>
      <c r="B2" s="3"/>
      <c r="C2" s="3"/>
      <c r="D2" s="3"/>
      <c r="E2" s="3"/>
      <c r="F2" s="3"/>
      <c r="G2" s="3"/>
      <c r="H2" s="3"/>
      <c r="I2" s="3"/>
      <c r="J2" s="3"/>
      <c r="K2" s="3"/>
      <c r="L2" s="3"/>
      <c r="M2" s="3"/>
      <c r="N2" s="3"/>
      <c r="O2" s="3"/>
      <c r="P2" s="3"/>
      <c r="Q2" s="3"/>
      <c r="R2" s="3"/>
      <c r="S2" s="3"/>
    </row>
    <row r="3" customFormat="false" ht="25" hidden="false" customHeight="true" outlineLevel="0" collapsed="false">
      <c r="A3" s="4"/>
      <c r="B3" s="4"/>
      <c r="C3" s="4"/>
      <c r="D3" s="4"/>
      <c r="E3" s="4"/>
      <c r="F3" s="4"/>
      <c r="G3" s="4"/>
      <c r="H3" s="4"/>
      <c r="I3" s="4"/>
      <c r="J3" s="4"/>
      <c r="K3" s="4"/>
      <c r="L3" s="4"/>
      <c r="M3" s="4"/>
      <c r="N3" s="4"/>
      <c r="O3" s="4"/>
      <c r="P3" s="4"/>
      <c r="Q3" s="4"/>
      <c r="R3" s="4"/>
      <c r="S3" s="4"/>
    </row>
    <row r="4" customFormat="false" ht="28" hidden="false" customHeight="true" outlineLevel="0" collapsed="false">
      <c r="A4" s="5" t="s">
        <v>132</v>
      </c>
      <c r="B4" s="5"/>
      <c r="C4" s="5"/>
      <c r="D4" s="5"/>
      <c r="E4" s="5"/>
      <c r="F4" s="5"/>
      <c r="G4" s="5"/>
      <c r="H4" s="5"/>
      <c r="I4" s="5"/>
      <c r="J4" s="5"/>
      <c r="K4" s="5"/>
      <c r="L4" s="5"/>
      <c r="M4" s="5"/>
      <c r="N4" s="5"/>
      <c r="O4" s="5"/>
      <c r="P4" s="5"/>
      <c r="Q4" s="5"/>
      <c r="R4" s="5"/>
      <c r="S4" s="5"/>
    </row>
    <row r="5" customFormat="false" ht="66" hidden="false" customHeight="true" outlineLevel="0" collapsed="false">
      <c r="A5" s="6" t="s">
        <v>94</v>
      </c>
      <c r="B5" s="6" t="s">
        <v>133</v>
      </c>
      <c r="C5" s="6" t="s">
        <v>134</v>
      </c>
      <c r="D5" s="6" t="s">
        <v>135</v>
      </c>
      <c r="E5" s="6" t="s">
        <v>136</v>
      </c>
      <c r="F5" s="6" t="s">
        <v>137</v>
      </c>
      <c r="G5" s="6" t="s">
        <v>138</v>
      </c>
      <c r="H5" s="6" t="s">
        <v>139</v>
      </c>
      <c r="I5" s="6" t="s">
        <v>140</v>
      </c>
      <c r="J5" s="6" t="s">
        <v>141</v>
      </c>
      <c r="K5" s="6" t="s">
        <v>142</v>
      </c>
      <c r="L5" s="6" t="s">
        <v>143</v>
      </c>
      <c r="M5" s="6" t="s">
        <v>144</v>
      </c>
      <c r="N5" s="6" t="s">
        <v>145</v>
      </c>
      <c r="O5" s="6" t="s">
        <v>9</v>
      </c>
      <c r="P5" s="6" t="s">
        <v>11</v>
      </c>
      <c r="Q5" s="6" t="s">
        <v>146</v>
      </c>
      <c r="R5" s="6" t="s">
        <v>147</v>
      </c>
      <c r="S5" s="6" t="s">
        <v>148</v>
      </c>
    </row>
    <row r="6" customFormat="false" ht="30" hidden="false" customHeight="true" outlineLevel="0" collapsed="false">
      <c r="A6" s="21" t="n">
        <v>1</v>
      </c>
      <c r="B6" s="16" t="str">
        <f aca="false">IF(Settings!$B$26&lt;&gt;"OK","INVALID",IF(A6&lt;=Settings!$B$8,"OBSERVED",IF(A6&lt;=Settings!$B$9,"PROJECTED","OUTSIDE HORIZON")))</f>
        <v>OBSERVED</v>
      </c>
      <c r="C6" s="24" t="str">
        <f aca="false">IF(S6&lt;&gt;"OK","",IF(Settings!$B$10="Repeat",Settings!$B$7,IF(A6=Settings!$B$8+1,Settings!$B$28,D5)))</f>
        <v/>
      </c>
      <c r="D6" s="24" t="str">
        <f aca="false">IF(S6&lt;&gt;"OK","",IF(Settings!$B$10="Subscription",C6*(1-Assumptions!B6),Settings!$B$7*Assumptions!C6))</f>
        <v/>
      </c>
      <c r="E6" s="24" t="str">
        <f aca="false">IF(S6&lt;&gt;"OK","",IF(Settings!$B$10="Subscription",D6,D6*Assumptions!D6))</f>
        <v/>
      </c>
      <c r="F6" s="24" t="str">
        <f aca="false">IF(S6&lt;&gt;"OK","",E6*Assumptions!E6)</f>
        <v/>
      </c>
      <c r="G6" s="24" t="str">
        <f aca="false">IF(S6&lt;&gt;"OK","",F6*Assumptions!F6+Assumptions!K6)</f>
        <v/>
      </c>
      <c r="H6" s="8" t="str">
        <f aca="false">IF(S6&lt;&gt;"OK","",F6-G6)</f>
        <v/>
      </c>
      <c r="I6" s="24" t="str">
        <f aca="false">IF(S6&lt;&gt;"OK","",F6*(1-Assumptions!G6)*(1-Assumptions!F6*Assumptions!H6)-Assumptions!L6)</f>
        <v/>
      </c>
      <c r="J6" s="8" t="str">
        <f aca="false">IF(S6&lt;&gt;"OK","",H6-I6)</f>
        <v/>
      </c>
      <c r="K6" s="24" t="str">
        <f aca="false">IF(S6&lt;&gt;"OK","",E6*Assumptions!I6+Assumptions!J6)</f>
        <v/>
      </c>
      <c r="L6" s="8" t="str">
        <f aca="false">IF(S6&lt;&gt;"OK","",J6-K6)</f>
        <v/>
      </c>
      <c r="M6" s="29" t="str">
        <f aca="false">IF(S6&lt;&gt;"OK","",1/(1+Settings!$B$15)^((A6-Settings!$B$8)/12))</f>
        <v/>
      </c>
      <c r="N6" s="8" t="str">
        <f aca="false">IF(S6&lt;&gt;"OK","",L6*M6)</f>
        <v/>
      </c>
      <c r="O6" s="24" t="str">
        <f aca="false">IF(S6&lt;&gt;"OK","",H6/Settings!$B$7)</f>
        <v/>
      </c>
      <c r="P6" s="24" t="str">
        <f aca="false">IF(S6&lt;&gt;"OK","",L6/Settings!$B$7)</f>
        <v/>
      </c>
      <c r="Q6" s="24" t="str">
        <f aca="false">IF(S6&lt;&gt;"OK","",(SUM(Observed!$J$6:$J$125)+SUM($H$6:H6))/Settings!$B$7)</f>
        <v/>
      </c>
      <c r="R6" s="24" t="str">
        <f aca="false">IF(S6&lt;&gt;"OK","",(SUM(Observed!$L$6:$L$125)+SUM($L$6:L6))/Settings!$B$7)</f>
        <v/>
      </c>
      <c r="S6" s="16" t="str">
        <f aca="false">IF(Settings!$B$29&lt;&gt;"READY","BLOCKED",IF(B6="PROJECTED","OK","NOT USED"))</f>
        <v>NOT USED</v>
      </c>
    </row>
    <row r="7" customFormat="false" ht="30" hidden="false" customHeight="true" outlineLevel="0" collapsed="false">
      <c r="A7" s="21" t="n">
        <v>2</v>
      </c>
      <c r="B7" s="16" t="str">
        <f aca="false">IF(Settings!$B$26&lt;&gt;"OK","INVALID",IF(A7&lt;=Settings!$B$8,"OBSERVED",IF(A7&lt;=Settings!$B$9,"PROJECTED","OUTSIDE HORIZON")))</f>
        <v>OBSERVED</v>
      </c>
      <c r="C7" s="24" t="str">
        <f aca="false">IF(S7&lt;&gt;"OK","",IF(Settings!$B$10="Repeat",Settings!$B$7,IF(A7=Settings!$B$8+1,Settings!$B$28,D6)))</f>
        <v/>
      </c>
      <c r="D7" s="24" t="str">
        <f aca="false">IF(S7&lt;&gt;"OK","",IF(Settings!$B$10="Subscription",C7*(1-Assumptions!B7),Settings!$B$7*Assumptions!C7))</f>
        <v/>
      </c>
      <c r="E7" s="24" t="str">
        <f aca="false">IF(S7&lt;&gt;"OK","",IF(Settings!$B$10="Subscription",D7,D7*Assumptions!D7))</f>
        <v/>
      </c>
      <c r="F7" s="24" t="str">
        <f aca="false">IF(S7&lt;&gt;"OK","",E7*Assumptions!E7)</f>
        <v/>
      </c>
      <c r="G7" s="24" t="str">
        <f aca="false">IF(S7&lt;&gt;"OK","",F7*Assumptions!F7+Assumptions!K7)</f>
        <v/>
      </c>
      <c r="H7" s="8" t="str">
        <f aca="false">IF(S7&lt;&gt;"OK","",F7-G7)</f>
        <v/>
      </c>
      <c r="I7" s="24" t="str">
        <f aca="false">IF(S7&lt;&gt;"OK","",F7*(1-Assumptions!G7)*(1-Assumptions!F7*Assumptions!H7)-Assumptions!L7)</f>
        <v/>
      </c>
      <c r="J7" s="8" t="str">
        <f aca="false">IF(S7&lt;&gt;"OK","",H7-I7)</f>
        <v/>
      </c>
      <c r="K7" s="24" t="str">
        <f aca="false">IF(S7&lt;&gt;"OK","",E7*Assumptions!I7+Assumptions!J7)</f>
        <v/>
      </c>
      <c r="L7" s="8" t="str">
        <f aca="false">IF(S7&lt;&gt;"OK","",J7-K7)</f>
        <v/>
      </c>
      <c r="M7" s="29" t="str">
        <f aca="false">IF(S7&lt;&gt;"OK","",1/(1+Settings!$B$15)^((A7-Settings!$B$8)/12))</f>
        <v/>
      </c>
      <c r="N7" s="8" t="str">
        <f aca="false">IF(S7&lt;&gt;"OK","",L7*M7)</f>
        <v/>
      </c>
      <c r="O7" s="24" t="str">
        <f aca="false">IF(S7&lt;&gt;"OK","",H7/Settings!$B$7)</f>
        <v/>
      </c>
      <c r="P7" s="24" t="str">
        <f aca="false">IF(S7&lt;&gt;"OK","",L7/Settings!$B$7)</f>
        <v/>
      </c>
      <c r="Q7" s="24" t="str">
        <f aca="false">IF(S7&lt;&gt;"OK","",(SUM(Observed!$J$6:$J$125)+SUM($H$6:H7))/Settings!$B$7)</f>
        <v/>
      </c>
      <c r="R7" s="24" t="str">
        <f aca="false">IF(S7&lt;&gt;"OK","",(SUM(Observed!$L$6:$L$125)+SUM($L$6:L7))/Settings!$B$7)</f>
        <v/>
      </c>
      <c r="S7" s="16" t="str">
        <f aca="false">IF(Settings!$B$29&lt;&gt;"READY","BLOCKED",IF(B7="PROJECTED","OK","NOT USED"))</f>
        <v>NOT USED</v>
      </c>
    </row>
    <row r="8" customFormat="false" ht="30" hidden="false" customHeight="true" outlineLevel="0" collapsed="false">
      <c r="A8" s="21" t="n">
        <v>3</v>
      </c>
      <c r="B8" s="16" t="str">
        <f aca="false">IF(Settings!$B$26&lt;&gt;"OK","INVALID",IF(A8&lt;=Settings!$B$8,"OBSERVED",IF(A8&lt;=Settings!$B$9,"PROJECTED","OUTSIDE HORIZON")))</f>
        <v>PROJECTED</v>
      </c>
      <c r="C8" s="24" t="n">
        <f aca="false">IF(S8&lt;&gt;"OK","",IF(Settings!$B$10="Repeat",Settings!$B$7,IF(A8=Settings!$B$8+1,Settings!$B$28,D7)))</f>
        <v>80</v>
      </c>
      <c r="D8" s="24" t="n">
        <f aca="false">IF(S8&lt;&gt;"OK","",IF(Settings!$B$10="Subscription",C8*(1-Assumptions!B8),Settings!$B$7*Assumptions!C8))</f>
        <v>72</v>
      </c>
      <c r="E8" s="24" t="n">
        <f aca="false">IF(S8&lt;&gt;"OK","",IF(Settings!$B$10="Subscription",D8,D8*Assumptions!D8))</f>
        <v>72</v>
      </c>
      <c r="F8" s="24" t="n">
        <f aca="false">IF(S8&lt;&gt;"OK","",E8*Assumptions!E8)</f>
        <v>7200</v>
      </c>
      <c r="G8" s="24" t="n">
        <f aca="false">IF(S8&lt;&gt;"OK","",F8*Assumptions!F8+Assumptions!K8)</f>
        <v>360</v>
      </c>
      <c r="H8" s="8" t="n">
        <f aca="false">IF(S8&lt;&gt;"OK","",F8-G8)</f>
        <v>6840</v>
      </c>
      <c r="I8" s="24" t="n">
        <f aca="false">IF(S8&lt;&gt;"OK","",F8*(1-Assumptions!G8)*(1-Assumptions!F8*Assumptions!H8)-Assumptions!L8)</f>
        <v>2880</v>
      </c>
      <c r="J8" s="8" t="n">
        <f aca="false">IF(S8&lt;&gt;"OK","",H8-I8)</f>
        <v>3960</v>
      </c>
      <c r="K8" s="24" t="n">
        <f aca="false">IF(S8&lt;&gt;"OK","",E8*Assumptions!I8+Assumptions!J8)</f>
        <v>360</v>
      </c>
      <c r="L8" s="8" t="n">
        <f aca="false">IF(S8&lt;&gt;"OK","",J8-K8)</f>
        <v>3600</v>
      </c>
      <c r="M8" s="29" t="n">
        <f aca="false">IF(S8&lt;&gt;"OK","",1/(1+Settings!$B$15)^((A8-Settings!$B$8)/12))</f>
        <v>1</v>
      </c>
      <c r="N8" s="8" t="n">
        <f aca="false">IF(S8&lt;&gt;"OK","",L8*M8)</f>
        <v>3600</v>
      </c>
      <c r="O8" s="24" t="n">
        <f aca="false">IF(S8&lt;&gt;"OK","",H8/Settings!$B$7)</f>
        <v>68.4</v>
      </c>
      <c r="P8" s="24" t="n">
        <f aca="false">IF(S8&lt;&gt;"OK","",L8/Settings!$B$7)</f>
        <v>36</v>
      </c>
      <c r="Q8" s="24" t="n">
        <f aca="false">IF(S8&lt;&gt;"OK","",(SUM(Observed!$J$6:$J$125)+SUM($H$6:H8))/Settings!$B$7)</f>
        <v>239.4</v>
      </c>
      <c r="R8" s="24" t="n">
        <f aca="false">IF(S8&lt;&gt;"OK","",(SUM(Observed!$L$6:$L$125)+SUM($L$6:L8))/Settings!$B$7)</f>
        <v>126</v>
      </c>
      <c r="S8" s="16" t="str">
        <f aca="false">IF(Settings!$B$29&lt;&gt;"READY","BLOCKED",IF(B8="PROJECTED","OK","NOT USED"))</f>
        <v>OK</v>
      </c>
    </row>
    <row r="9" customFormat="false" ht="30" hidden="false" customHeight="true" outlineLevel="0" collapsed="false">
      <c r="A9" s="21" t="n">
        <v>4</v>
      </c>
      <c r="B9" s="16" t="str">
        <f aca="false">IF(Settings!$B$26&lt;&gt;"OK","INVALID",IF(A9&lt;=Settings!$B$8,"OBSERVED",IF(A9&lt;=Settings!$B$9,"PROJECTED","OUTSIDE HORIZON")))</f>
        <v>PROJECTED</v>
      </c>
      <c r="C9" s="24" t="n">
        <f aca="false">IF(S9&lt;&gt;"OK","",IF(Settings!$B$10="Repeat",Settings!$B$7,IF(A9=Settings!$B$8+1,Settings!$B$28,D8)))</f>
        <v>72</v>
      </c>
      <c r="D9" s="24" t="n">
        <f aca="false">IF(S9&lt;&gt;"OK","",IF(Settings!$B$10="Subscription",C9*(1-Assumptions!B9),Settings!$B$7*Assumptions!C9))</f>
        <v>64.8</v>
      </c>
      <c r="E9" s="24" t="n">
        <f aca="false">IF(S9&lt;&gt;"OK","",IF(Settings!$B$10="Subscription",D9,D9*Assumptions!D9))</f>
        <v>64.8</v>
      </c>
      <c r="F9" s="24" t="n">
        <f aca="false">IF(S9&lt;&gt;"OK","",E9*Assumptions!E9)</f>
        <v>6480</v>
      </c>
      <c r="G9" s="24" t="n">
        <f aca="false">IF(S9&lt;&gt;"OK","",F9*Assumptions!F9+Assumptions!K9)</f>
        <v>324</v>
      </c>
      <c r="H9" s="8" t="n">
        <f aca="false">IF(S9&lt;&gt;"OK","",F9-G9)</f>
        <v>6156</v>
      </c>
      <c r="I9" s="24" t="n">
        <f aca="false">IF(S9&lt;&gt;"OK","",F9*(1-Assumptions!G9)*(1-Assumptions!F9*Assumptions!H9)-Assumptions!L9)</f>
        <v>2592</v>
      </c>
      <c r="J9" s="8" t="n">
        <f aca="false">IF(S9&lt;&gt;"OK","",H9-I9)</f>
        <v>3564</v>
      </c>
      <c r="K9" s="24" t="n">
        <f aca="false">IF(S9&lt;&gt;"OK","",E9*Assumptions!I9+Assumptions!J9)</f>
        <v>324</v>
      </c>
      <c r="L9" s="8" t="n">
        <f aca="false">IF(S9&lt;&gt;"OK","",J9-K9)</f>
        <v>3240</v>
      </c>
      <c r="M9" s="29" t="n">
        <f aca="false">IF(S9&lt;&gt;"OK","",1/(1+Settings!$B$15)^((A9-Settings!$B$8)/12))</f>
        <v>1</v>
      </c>
      <c r="N9" s="8" t="n">
        <f aca="false">IF(S9&lt;&gt;"OK","",L9*M9)</f>
        <v>3240</v>
      </c>
      <c r="O9" s="24" t="n">
        <f aca="false">IF(S9&lt;&gt;"OK","",H9/Settings!$B$7)</f>
        <v>61.56</v>
      </c>
      <c r="P9" s="24" t="n">
        <f aca="false">IF(S9&lt;&gt;"OK","",L9/Settings!$B$7)</f>
        <v>32.4</v>
      </c>
      <c r="Q9" s="24" t="n">
        <f aca="false">IF(S9&lt;&gt;"OK","",(SUM(Observed!$J$6:$J$125)+SUM($H$6:H9))/Settings!$B$7)</f>
        <v>300.96</v>
      </c>
      <c r="R9" s="24" t="n">
        <f aca="false">IF(S9&lt;&gt;"OK","",(SUM(Observed!$L$6:$L$125)+SUM($L$6:L9))/Settings!$B$7)</f>
        <v>158.4</v>
      </c>
      <c r="S9" s="16" t="str">
        <f aca="false">IF(Settings!$B$29&lt;&gt;"READY","BLOCKED",IF(B9="PROJECTED","OK","NOT USED"))</f>
        <v>OK</v>
      </c>
    </row>
    <row r="10" customFormat="false" ht="30" hidden="false" customHeight="true" outlineLevel="0" collapsed="false">
      <c r="A10" s="21" t="n">
        <v>5</v>
      </c>
      <c r="B10" s="16" t="str">
        <f aca="false">IF(Settings!$B$26&lt;&gt;"OK","INVALID",IF(A10&lt;=Settings!$B$8,"OBSERVED",IF(A10&lt;=Settings!$B$9,"PROJECTED","OUTSIDE HORIZON")))</f>
        <v>PROJECTED</v>
      </c>
      <c r="C10" s="24" t="n">
        <f aca="false">IF(S10&lt;&gt;"OK","",IF(Settings!$B$10="Repeat",Settings!$B$7,IF(A10=Settings!$B$8+1,Settings!$B$28,D9)))</f>
        <v>64.8</v>
      </c>
      <c r="D10" s="24" t="n">
        <f aca="false">IF(S10&lt;&gt;"OK","",IF(Settings!$B$10="Subscription",C10*(1-Assumptions!B10),Settings!$B$7*Assumptions!C10))</f>
        <v>58.32</v>
      </c>
      <c r="E10" s="24" t="n">
        <f aca="false">IF(S10&lt;&gt;"OK","",IF(Settings!$B$10="Subscription",D10,D10*Assumptions!D10))</f>
        <v>58.32</v>
      </c>
      <c r="F10" s="24" t="n">
        <f aca="false">IF(S10&lt;&gt;"OK","",E10*Assumptions!E10)</f>
        <v>5832</v>
      </c>
      <c r="G10" s="24" t="n">
        <f aca="false">IF(S10&lt;&gt;"OK","",F10*Assumptions!F10+Assumptions!K10)</f>
        <v>291.6</v>
      </c>
      <c r="H10" s="8" t="n">
        <f aca="false">IF(S10&lt;&gt;"OK","",F10-G10)</f>
        <v>5540.4</v>
      </c>
      <c r="I10" s="24" t="n">
        <f aca="false">IF(S10&lt;&gt;"OK","",F10*(1-Assumptions!G10)*(1-Assumptions!F10*Assumptions!H10)-Assumptions!L10)</f>
        <v>2332.8</v>
      </c>
      <c r="J10" s="8" t="n">
        <f aca="false">IF(S10&lt;&gt;"OK","",H10-I10)</f>
        <v>3207.6</v>
      </c>
      <c r="K10" s="24" t="n">
        <f aca="false">IF(S10&lt;&gt;"OK","",E10*Assumptions!I10+Assumptions!J10)</f>
        <v>291.6</v>
      </c>
      <c r="L10" s="8" t="n">
        <f aca="false">IF(S10&lt;&gt;"OK","",J10-K10)</f>
        <v>2916</v>
      </c>
      <c r="M10" s="29" t="n">
        <f aca="false">IF(S10&lt;&gt;"OK","",1/(1+Settings!$B$15)^((A10-Settings!$B$8)/12))</f>
        <v>1</v>
      </c>
      <c r="N10" s="8" t="n">
        <f aca="false">IF(S10&lt;&gt;"OK","",L10*M10)</f>
        <v>2916</v>
      </c>
      <c r="O10" s="24" t="n">
        <f aca="false">IF(S10&lt;&gt;"OK","",H10/Settings!$B$7)</f>
        <v>55.404</v>
      </c>
      <c r="P10" s="24" t="n">
        <f aca="false">IF(S10&lt;&gt;"OK","",L10/Settings!$B$7)</f>
        <v>29.16</v>
      </c>
      <c r="Q10" s="24" t="n">
        <f aca="false">IF(S10&lt;&gt;"OK","",(SUM(Observed!$J$6:$J$125)+SUM($H$6:H10))/Settings!$B$7)</f>
        <v>356.364</v>
      </c>
      <c r="R10" s="24" t="n">
        <f aca="false">IF(S10&lt;&gt;"OK","",(SUM(Observed!$L$6:$L$125)+SUM($L$6:L10))/Settings!$B$7)</f>
        <v>187.56</v>
      </c>
      <c r="S10" s="16" t="str">
        <f aca="false">IF(Settings!$B$29&lt;&gt;"READY","BLOCKED",IF(B10="PROJECTED","OK","NOT USED"))</f>
        <v>OK</v>
      </c>
    </row>
    <row r="11" customFormat="false" ht="30" hidden="false" customHeight="true" outlineLevel="0" collapsed="false">
      <c r="A11" s="21" t="n">
        <v>6</v>
      </c>
      <c r="B11" s="16" t="str">
        <f aca="false">IF(Settings!$B$26&lt;&gt;"OK","INVALID",IF(A11&lt;=Settings!$B$8,"OBSERVED",IF(A11&lt;=Settings!$B$9,"PROJECTED","OUTSIDE HORIZON")))</f>
        <v>OUTSIDE HORIZON</v>
      </c>
      <c r="C11" s="24" t="str">
        <f aca="false">IF(S11&lt;&gt;"OK","",IF(Settings!$B$10="Repeat",Settings!$B$7,IF(A11=Settings!$B$8+1,Settings!$B$28,D10)))</f>
        <v/>
      </c>
      <c r="D11" s="24" t="str">
        <f aca="false">IF(S11&lt;&gt;"OK","",IF(Settings!$B$10="Subscription",C11*(1-Assumptions!B11),Settings!$B$7*Assumptions!C11))</f>
        <v/>
      </c>
      <c r="E11" s="24" t="str">
        <f aca="false">IF(S11&lt;&gt;"OK","",IF(Settings!$B$10="Subscription",D11,D11*Assumptions!D11))</f>
        <v/>
      </c>
      <c r="F11" s="24" t="str">
        <f aca="false">IF(S11&lt;&gt;"OK","",E11*Assumptions!E11)</f>
        <v/>
      </c>
      <c r="G11" s="24" t="str">
        <f aca="false">IF(S11&lt;&gt;"OK","",F11*Assumptions!F11+Assumptions!K11)</f>
        <v/>
      </c>
      <c r="H11" s="8" t="str">
        <f aca="false">IF(S11&lt;&gt;"OK","",F11-G11)</f>
        <v/>
      </c>
      <c r="I11" s="24" t="str">
        <f aca="false">IF(S11&lt;&gt;"OK","",F11*(1-Assumptions!G11)*(1-Assumptions!F11*Assumptions!H11)-Assumptions!L11)</f>
        <v/>
      </c>
      <c r="J11" s="8" t="str">
        <f aca="false">IF(S11&lt;&gt;"OK","",H11-I11)</f>
        <v/>
      </c>
      <c r="K11" s="24" t="str">
        <f aca="false">IF(S11&lt;&gt;"OK","",E11*Assumptions!I11+Assumptions!J11)</f>
        <v/>
      </c>
      <c r="L11" s="8" t="str">
        <f aca="false">IF(S11&lt;&gt;"OK","",J11-K11)</f>
        <v/>
      </c>
      <c r="M11" s="29" t="str">
        <f aca="false">IF(S11&lt;&gt;"OK","",1/(1+Settings!$B$15)^((A11-Settings!$B$8)/12))</f>
        <v/>
      </c>
      <c r="N11" s="8" t="str">
        <f aca="false">IF(S11&lt;&gt;"OK","",L11*M11)</f>
        <v/>
      </c>
      <c r="O11" s="24" t="str">
        <f aca="false">IF(S11&lt;&gt;"OK","",H11/Settings!$B$7)</f>
        <v/>
      </c>
      <c r="P11" s="24" t="str">
        <f aca="false">IF(S11&lt;&gt;"OK","",L11/Settings!$B$7)</f>
        <v/>
      </c>
      <c r="Q11" s="24" t="str">
        <f aca="false">IF(S11&lt;&gt;"OK","",(SUM(Observed!$J$6:$J$125)+SUM($H$6:H11))/Settings!$B$7)</f>
        <v/>
      </c>
      <c r="R11" s="24" t="str">
        <f aca="false">IF(S11&lt;&gt;"OK","",(SUM(Observed!$L$6:$L$125)+SUM($L$6:L11))/Settings!$B$7)</f>
        <v/>
      </c>
      <c r="S11" s="16" t="str">
        <f aca="false">IF(Settings!$B$29&lt;&gt;"READY","BLOCKED",IF(B11="PROJECTED","OK","NOT USED"))</f>
        <v>NOT USED</v>
      </c>
    </row>
    <row r="12" customFormat="false" ht="30" hidden="false" customHeight="true" outlineLevel="0" collapsed="false">
      <c r="A12" s="21" t="n">
        <v>7</v>
      </c>
      <c r="B12" s="16" t="str">
        <f aca="false">IF(Settings!$B$26&lt;&gt;"OK","INVALID",IF(A12&lt;=Settings!$B$8,"OBSERVED",IF(A12&lt;=Settings!$B$9,"PROJECTED","OUTSIDE HORIZON")))</f>
        <v>OUTSIDE HORIZON</v>
      </c>
      <c r="C12" s="24" t="str">
        <f aca="false">IF(S12&lt;&gt;"OK","",IF(Settings!$B$10="Repeat",Settings!$B$7,IF(A12=Settings!$B$8+1,Settings!$B$28,D11)))</f>
        <v/>
      </c>
      <c r="D12" s="24" t="str">
        <f aca="false">IF(S12&lt;&gt;"OK","",IF(Settings!$B$10="Subscription",C12*(1-Assumptions!B12),Settings!$B$7*Assumptions!C12))</f>
        <v/>
      </c>
      <c r="E12" s="24" t="str">
        <f aca="false">IF(S12&lt;&gt;"OK","",IF(Settings!$B$10="Subscription",D12,D12*Assumptions!D12))</f>
        <v/>
      </c>
      <c r="F12" s="24" t="str">
        <f aca="false">IF(S12&lt;&gt;"OK","",E12*Assumptions!E12)</f>
        <v/>
      </c>
      <c r="G12" s="24" t="str">
        <f aca="false">IF(S12&lt;&gt;"OK","",F12*Assumptions!F12+Assumptions!K12)</f>
        <v/>
      </c>
      <c r="H12" s="8" t="str">
        <f aca="false">IF(S12&lt;&gt;"OK","",F12-G12)</f>
        <v/>
      </c>
      <c r="I12" s="24" t="str">
        <f aca="false">IF(S12&lt;&gt;"OK","",F12*(1-Assumptions!G12)*(1-Assumptions!F12*Assumptions!H12)-Assumptions!L12)</f>
        <v/>
      </c>
      <c r="J12" s="8" t="str">
        <f aca="false">IF(S12&lt;&gt;"OK","",H12-I12)</f>
        <v/>
      </c>
      <c r="K12" s="24" t="str">
        <f aca="false">IF(S12&lt;&gt;"OK","",E12*Assumptions!I12+Assumptions!J12)</f>
        <v/>
      </c>
      <c r="L12" s="8" t="str">
        <f aca="false">IF(S12&lt;&gt;"OK","",J12-K12)</f>
        <v/>
      </c>
      <c r="M12" s="29" t="str">
        <f aca="false">IF(S12&lt;&gt;"OK","",1/(1+Settings!$B$15)^((A12-Settings!$B$8)/12))</f>
        <v/>
      </c>
      <c r="N12" s="8" t="str">
        <f aca="false">IF(S12&lt;&gt;"OK","",L12*M12)</f>
        <v/>
      </c>
      <c r="O12" s="24" t="str">
        <f aca="false">IF(S12&lt;&gt;"OK","",H12/Settings!$B$7)</f>
        <v/>
      </c>
      <c r="P12" s="24" t="str">
        <f aca="false">IF(S12&lt;&gt;"OK","",L12/Settings!$B$7)</f>
        <v/>
      </c>
      <c r="Q12" s="24" t="str">
        <f aca="false">IF(S12&lt;&gt;"OK","",(SUM(Observed!$J$6:$J$125)+SUM($H$6:H12))/Settings!$B$7)</f>
        <v/>
      </c>
      <c r="R12" s="24" t="str">
        <f aca="false">IF(S12&lt;&gt;"OK","",(SUM(Observed!$L$6:$L$125)+SUM($L$6:L12))/Settings!$B$7)</f>
        <v/>
      </c>
      <c r="S12" s="16" t="str">
        <f aca="false">IF(Settings!$B$29&lt;&gt;"READY","BLOCKED",IF(B12="PROJECTED","OK","NOT USED"))</f>
        <v>NOT USED</v>
      </c>
    </row>
    <row r="13" customFormat="false" ht="30" hidden="false" customHeight="true" outlineLevel="0" collapsed="false">
      <c r="A13" s="21" t="n">
        <v>8</v>
      </c>
      <c r="B13" s="16" t="str">
        <f aca="false">IF(Settings!$B$26&lt;&gt;"OK","INVALID",IF(A13&lt;=Settings!$B$8,"OBSERVED",IF(A13&lt;=Settings!$B$9,"PROJECTED","OUTSIDE HORIZON")))</f>
        <v>OUTSIDE HORIZON</v>
      </c>
      <c r="C13" s="24" t="str">
        <f aca="false">IF(S13&lt;&gt;"OK","",IF(Settings!$B$10="Repeat",Settings!$B$7,IF(A13=Settings!$B$8+1,Settings!$B$28,D12)))</f>
        <v/>
      </c>
      <c r="D13" s="24" t="str">
        <f aca="false">IF(S13&lt;&gt;"OK","",IF(Settings!$B$10="Subscription",C13*(1-Assumptions!B13),Settings!$B$7*Assumptions!C13))</f>
        <v/>
      </c>
      <c r="E13" s="24" t="str">
        <f aca="false">IF(S13&lt;&gt;"OK","",IF(Settings!$B$10="Subscription",D13,D13*Assumptions!D13))</f>
        <v/>
      </c>
      <c r="F13" s="24" t="str">
        <f aca="false">IF(S13&lt;&gt;"OK","",E13*Assumptions!E13)</f>
        <v/>
      </c>
      <c r="G13" s="24" t="str">
        <f aca="false">IF(S13&lt;&gt;"OK","",F13*Assumptions!F13+Assumptions!K13)</f>
        <v/>
      </c>
      <c r="H13" s="8" t="str">
        <f aca="false">IF(S13&lt;&gt;"OK","",F13-G13)</f>
        <v/>
      </c>
      <c r="I13" s="24" t="str">
        <f aca="false">IF(S13&lt;&gt;"OK","",F13*(1-Assumptions!G13)*(1-Assumptions!F13*Assumptions!H13)-Assumptions!L13)</f>
        <v/>
      </c>
      <c r="J13" s="8" t="str">
        <f aca="false">IF(S13&lt;&gt;"OK","",H13-I13)</f>
        <v/>
      </c>
      <c r="K13" s="24" t="str">
        <f aca="false">IF(S13&lt;&gt;"OK","",E13*Assumptions!I13+Assumptions!J13)</f>
        <v/>
      </c>
      <c r="L13" s="8" t="str">
        <f aca="false">IF(S13&lt;&gt;"OK","",J13-K13)</f>
        <v/>
      </c>
      <c r="M13" s="29" t="str">
        <f aca="false">IF(S13&lt;&gt;"OK","",1/(1+Settings!$B$15)^((A13-Settings!$B$8)/12))</f>
        <v/>
      </c>
      <c r="N13" s="8" t="str">
        <f aca="false">IF(S13&lt;&gt;"OK","",L13*M13)</f>
        <v/>
      </c>
      <c r="O13" s="24" t="str">
        <f aca="false">IF(S13&lt;&gt;"OK","",H13/Settings!$B$7)</f>
        <v/>
      </c>
      <c r="P13" s="24" t="str">
        <f aca="false">IF(S13&lt;&gt;"OK","",L13/Settings!$B$7)</f>
        <v/>
      </c>
      <c r="Q13" s="24" t="str">
        <f aca="false">IF(S13&lt;&gt;"OK","",(SUM(Observed!$J$6:$J$125)+SUM($H$6:H13))/Settings!$B$7)</f>
        <v/>
      </c>
      <c r="R13" s="24" t="str">
        <f aca="false">IF(S13&lt;&gt;"OK","",(SUM(Observed!$L$6:$L$125)+SUM($L$6:L13))/Settings!$B$7)</f>
        <v/>
      </c>
      <c r="S13" s="16" t="str">
        <f aca="false">IF(Settings!$B$29&lt;&gt;"READY","BLOCKED",IF(B13="PROJECTED","OK","NOT USED"))</f>
        <v>NOT USED</v>
      </c>
    </row>
    <row r="14" customFormat="false" ht="30" hidden="false" customHeight="true" outlineLevel="0" collapsed="false">
      <c r="A14" s="21" t="n">
        <v>9</v>
      </c>
      <c r="B14" s="16" t="str">
        <f aca="false">IF(Settings!$B$26&lt;&gt;"OK","INVALID",IF(A14&lt;=Settings!$B$8,"OBSERVED",IF(A14&lt;=Settings!$B$9,"PROJECTED","OUTSIDE HORIZON")))</f>
        <v>OUTSIDE HORIZON</v>
      </c>
      <c r="C14" s="24" t="str">
        <f aca="false">IF(S14&lt;&gt;"OK","",IF(Settings!$B$10="Repeat",Settings!$B$7,IF(A14=Settings!$B$8+1,Settings!$B$28,D13)))</f>
        <v/>
      </c>
      <c r="D14" s="24" t="str">
        <f aca="false">IF(S14&lt;&gt;"OK","",IF(Settings!$B$10="Subscription",C14*(1-Assumptions!B14),Settings!$B$7*Assumptions!C14))</f>
        <v/>
      </c>
      <c r="E14" s="24" t="str">
        <f aca="false">IF(S14&lt;&gt;"OK","",IF(Settings!$B$10="Subscription",D14,D14*Assumptions!D14))</f>
        <v/>
      </c>
      <c r="F14" s="24" t="str">
        <f aca="false">IF(S14&lt;&gt;"OK","",E14*Assumptions!E14)</f>
        <v/>
      </c>
      <c r="G14" s="24" t="str">
        <f aca="false">IF(S14&lt;&gt;"OK","",F14*Assumptions!F14+Assumptions!K14)</f>
        <v/>
      </c>
      <c r="H14" s="8" t="str">
        <f aca="false">IF(S14&lt;&gt;"OK","",F14-G14)</f>
        <v/>
      </c>
      <c r="I14" s="24" t="str">
        <f aca="false">IF(S14&lt;&gt;"OK","",F14*(1-Assumptions!G14)*(1-Assumptions!F14*Assumptions!H14)-Assumptions!L14)</f>
        <v/>
      </c>
      <c r="J14" s="8" t="str">
        <f aca="false">IF(S14&lt;&gt;"OK","",H14-I14)</f>
        <v/>
      </c>
      <c r="K14" s="24" t="str">
        <f aca="false">IF(S14&lt;&gt;"OK","",E14*Assumptions!I14+Assumptions!J14)</f>
        <v/>
      </c>
      <c r="L14" s="8" t="str">
        <f aca="false">IF(S14&lt;&gt;"OK","",J14-K14)</f>
        <v/>
      </c>
      <c r="M14" s="29" t="str">
        <f aca="false">IF(S14&lt;&gt;"OK","",1/(1+Settings!$B$15)^((A14-Settings!$B$8)/12))</f>
        <v/>
      </c>
      <c r="N14" s="8" t="str">
        <f aca="false">IF(S14&lt;&gt;"OK","",L14*M14)</f>
        <v/>
      </c>
      <c r="O14" s="24" t="str">
        <f aca="false">IF(S14&lt;&gt;"OK","",H14/Settings!$B$7)</f>
        <v/>
      </c>
      <c r="P14" s="24" t="str">
        <f aca="false">IF(S14&lt;&gt;"OK","",L14/Settings!$B$7)</f>
        <v/>
      </c>
      <c r="Q14" s="24" t="str">
        <f aca="false">IF(S14&lt;&gt;"OK","",(SUM(Observed!$J$6:$J$125)+SUM($H$6:H14))/Settings!$B$7)</f>
        <v/>
      </c>
      <c r="R14" s="24" t="str">
        <f aca="false">IF(S14&lt;&gt;"OK","",(SUM(Observed!$L$6:$L$125)+SUM($L$6:L14))/Settings!$B$7)</f>
        <v/>
      </c>
      <c r="S14" s="16" t="str">
        <f aca="false">IF(Settings!$B$29&lt;&gt;"READY","BLOCKED",IF(B14="PROJECTED","OK","NOT USED"))</f>
        <v>NOT USED</v>
      </c>
    </row>
    <row r="15" customFormat="false" ht="30" hidden="false" customHeight="true" outlineLevel="0" collapsed="false">
      <c r="A15" s="21" t="n">
        <v>10</v>
      </c>
      <c r="B15" s="16" t="str">
        <f aca="false">IF(Settings!$B$26&lt;&gt;"OK","INVALID",IF(A15&lt;=Settings!$B$8,"OBSERVED",IF(A15&lt;=Settings!$B$9,"PROJECTED","OUTSIDE HORIZON")))</f>
        <v>OUTSIDE HORIZON</v>
      </c>
      <c r="C15" s="24" t="str">
        <f aca="false">IF(S15&lt;&gt;"OK","",IF(Settings!$B$10="Repeat",Settings!$B$7,IF(A15=Settings!$B$8+1,Settings!$B$28,D14)))</f>
        <v/>
      </c>
      <c r="D15" s="24" t="str">
        <f aca="false">IF(S15&lt;&gt;"OK","",IF(Settings!$B$10="Subscription",C15*(1-Assumptions!B15),Settings!$B$7*Assumptions!C15))</f>
        <v/>
      </c>
      <c r="E15" s="24" t="str">
        <f aca="false">IF(S15&lt;&gt;"OK","",IF(Settings!$B$10="Subscription",D15,D15*Assumptions!D15))</f>
        <v/>
      </c>
      <c r="F15" s="24" t="str">
        <f aca="false">IF(S15&lt;&gt;"OK","",E15*Assumptions!E15)</f>
        <v/>
      </c>
      <c r="G15" s="24" t="str">
        <f aca="false">IF(S15&lt;&gt;"OK","",F15*Assumptions!F15+Assumptions!K15)</f>
        <v/>
      </c>
      <c r="H15" s="8" t="str">
        <f aca="false">IF(S15&lt;&gt;"OK","",F15-G15)</f>
        <v/>
      </c>
      <c r="I15" s="24" t="str">
        <f aca="false">IF(S15&lt;&gt;"OK","",F15*(1-Assumptions!G15)*(1-Assumptions!F15*Assumptions!H15)-Assumptions!L15)</f>
        <v/>
      </c>
      <c r="J15" s="8" t="str">
        <f aca="false">IF(S15&lt;&gt;"OK","",H15-I15)</f>
        <v/>
      </c>
      <c r="K15" s="24" t="str">
        <f aca="false">IF(S15&lt;&gt;"OK","",E15*Assumptions!I15+Assumptions!J15)</f>
        <v/>
      </c>
      <c r="L15" s="8" t="str">
        <f aca="false">IF(S15&lt;&gt;"OK","",J15-K15)</f>
        <v/>
      </c>
      <c r="M15" s="29" t="str">
        <f aca="false">IF(S15&lt;&gt;"OK","",1/(1+Settings!$B$15)^((A15-Settings!$B$8)/12))</f>
        <v/>
      </c>
      <c r="N15" s="8" t="str">
        <f aca="false">IF(S15&lt;&gt;"OK","",L15*M15)</f>
        <v/>
      </c>
      <c r="O15" s="24" t="str">
        <f aca="false">IF(S15&lt;&gt;"OK","",H15/Settings!$B$7)</f>
        <v/>
      </c>
      <c r="P15" s="24" t="str">
        <f aca="false">IF(S15&lt;&gt;"OK","",L15/Settings!$B$7)</f>
        <v/>
      </c>
      <c r="Q15" s="24" t="str">
        <f aca="false">IF(S15&lt;&gt;"OK","",(SUM(Observed!$J$6:$J$125)+SUM($H$6:H15))/Settings!$B$7)</f>
        <v/>
      </c>
      <c r="R15" s="24" t="str">
        <f aca="false">IF(S15&lt;&gt;"OK","",(SUM(Observed!$L$6:$L$125)+SUM($L$6:L15))/Settings!$B$7)</f>
        <v/>
      </c>
      <c r="S15" s="16" t="str">
        <f aca="false">IF(Settings!$B$29&lt;&gt;"READY","BLOCKED",IF(B15="PROJECTED","OK","NOT USED"))</f>
        <v>NOT USED</v>
      </c>
    </row>
    <row r="16" customFormat="false" ht="30" hidden="false" customHeight="true" outlineLevel="0" collapsed="false">
      <c r="A16" s="21" t="n">
        <v>11</v>
      </c>
      <c r="B16" s="16" t="str">
        <f aca="false">IF(Settings!$B$26&lt;&gt;"OK","INVALID",IF(A16&lt;=Settings!$B$8,"OBSERVED",IF(A16&lt;=Settings!$B$9,"PROJECTED","OUTSIDE HORIZON")))</f>
        <v>OUTSIDE HORIZON</v>
      </c>
      <c r="C16" s="24" t="str">
        <f aca="false">IF(S16&lt;&gt;"OK","",IF(Settings!$B$10="Repeat",Settings!$B$7,IF(A16=Settings!$B$8+1,Settings!$B$28,D15)))</f>
        <v/>
      </c>
      <c r="D16" s="24" t="str">
        <f aca="false">IF(S16&lt;&gt;"OK","",IF(Settings!$B$10="Subscription",C16*(1-Assumptions!B16),Settings!$B$7*Assumptions!C16))</f>
        <v/>
      </c>
      <c r="E16" s="24" t="str">
        <f aca="false">IF(S16&lt;&gt;"OK","",IF(Settings!$B$10="Subscription",D16,D16*Assumptions!D16))</f>
        <v/>
      </c>
      <c r="F16" s="24" t="str">
        <f aca="false">IF(S16&lt;&gt;"OK","",E16*Assumptions!E16)</f>
        <v/>
      </c>
      <c r="G16" s="24" t="str">
        <f aca="false">IF(S16&lt;&gt;"OK","",F16*Assumptions!F16+Assumptions!K16)</f>
        <v/>
      </c>
      <c r="H16" s="8" t="str">
        <f aca="false">IF(S16&lt;&gt;"OK","",F16-G16)</f>
        <v/>
      </c>
      <c r="I16" s="24" t="str">
        <f aca="false">IF(S16&lt;&gt;"OK","",F16*(1-Assumptions!G16)*(1-Assumptions!F16*Assumptions!H16)-Assumptions!L16)</f>
        <v/>
      </c>
      <c r="J16" s="8" t="str">
        <f aca="false">IF(S16&lt;&gt;"OK","",H16-I16)</f>
        <v/>
      </c>
      <c r="K16" s="24" t="str">
        <f aca="false">IF(S16&lt;&gt;"OK","",E16*Assumptions!I16+Assumptions!J16)</f>
        <v/>
      </c>
      <c r="L16" s="8" t="str">
        <f aca="false">IF(S16&lt;&gt;"OK","",J16-K16)</f>
        <v/>
      </c>
      <c r="M16" s="29" t="str">
        <f aca="false">IF(S16&lt;&gt;"OK","",1/(1+Settings!$B$15)^((A16-Settings!$B$8)/12))</f>
        <v/>
      </c>
      <c r="N16" s="8" t="str">
        <f aca="false">IF(S16&lt;&gt;"OK","",L16*M16)</f>
        <v/>
      </c>
      <c r="O16" s="24" t="str">
        <f aca="false">IF(S16&lt;&gt;"OK","",H16/Settings!$B$7)</f>
        <v/>
      </c>
      <c r="P16" s="24" t="str">
        <f aca="false">IF(S16&lt;&gt;"OK","",L16/Settings!$B$7)</f>
        <v/>
      </c>
      <c r="Q16" s="24" t="str">
        <f aca="false">IF(S16&lt;&gt;"OK","",(SUM(Observed!$J$6:$J$125)+SUM($H$6:H16))/Settings!$B$7)</f>
        <v/>
      </c>
      <c r="R16" s="24" t="str">
        <f aca="false">IF(S16&lt;&gt;"OK","",(SUM(Observed!$L$6:$L$125)+SUM($L$6:L16))/Settings!$B$7)</f>
        <v/>
      </c>
      <c r="S16" s="16" t="str">
        <f aca="false">IF(Settings!$B$29&lt;&gt;"READY","BLOCKED",IF(B16="PROJECTED","OK","NOT USED"))</f>
        <v>NOT USED</v>
      </c>
    </row>
    <row r="17" customFormat="false" ht="30" hidden="false" customHeight="true" outlineLevel="0" collapsed="false">
      <c r="A17" s="21" t="n">
        <v>12</v>
      </c>
      <c r="B17" s="16" t="str">
        <f aca="false">IF(Settings!$B$26&lt;&gt;"OK","INVALID",IF(A17&lt;=Settings!$B$8,"OBSERVED",IF(A17&lt;=Settings!$B$9,"PROJECTED","OUTSIDE HORIZON")))</f>
        <v>OUTSIDE HORIZON</v>
      </c>
      <c r="C17" s="24" t="str">
        <f aca="false">IF(S17&lt;&gt;"OK","",IF(Settings!$B$10="Repeat",Settings!$B$7,IF(A17=Settings!$B$8+1,Settings!$B$28,D16)))</f>
        <v/>
      </c>
      <c r="D17" s="24" t="str">
        <f aca="false">IF(S17&lt;&gt;"OK","",IF(Settings!$B$10="Subscription",C17*(1-Assumptions!B17),Settings!$B$7*Assumptions!C17))</f>
        <v/>
      </c>
      <c r="E17" s="24" t="str">
        <f aca="false">IF(S17&lt;&gt;"OK","",IF(Settings!$B$10="Subscription",D17,D17*Assumptions!D17))</f>
        <v/>
      </c>
      <c r="F17" s="24" t="str">
        <f aca="false">IF(S17&lt;&gt;"OK","",E17*Assumptions!E17)</f>
        <v/>
      </c>
      <c r="G17" s="24" t="str">
        <f aca="false">IF(S17&lt;&gt;"OK","",F17*Assumptions!F17+Assumptions!K17)</f>
        <v/>
      </c>
      <c r="H17" s="8" t="str">
        <f aca="false">IF(S17&lt;&gt;"OK","",F17-G17)</f>
        <v/>
      </c>
      <c r="I17" s="24" t="str">
        <f aca="false">IF(S17&lt;&gt;"OK","",F17*(1-Assumptions!G17)*(1-Assumptions!F17*Assumptions!H17)-Assumptions!L17)</f>
        <v/>
      </c>
      <c r="J17" s="8" t="str">
        <f aca="false">IF(S17&lt;&gt;"OK","",H17-I17)</f>
        <v/>
      </c>
      <c r="K17" s="24" t="str">
        <f aca="false">IF(S17&lt;&gt;"OK","",E17*Assumptions!I17+Assumptions!J17)</f>
        <v/>
      </c>
      <c r="L17" s="8" t="str">
        <f aca="false">IF(S17&lt;&gt;"OK","",J17-K17)</f>
        <v/>
      </c>
      <c r="M17" s="29" t="str">
        <f aca="false">IF(S17&lt;&gt;"OK","",1/(1+Settings!$B$15)^((A17-Settings!$B$8)/12))</f>
        <v/>
      </c>
      <c r="N17" s="8" t="str">
        <f aca="false">IF(S17&lt;&gt;"OK","",L17*M17)</f>
        <v/>
      </c>
      <c r="O17" s="24" t="str">
        <f aca="false">IF(S17&lt;&gt;"OK","",H17/Settings!$B$7)</f>
        <v/>
      </c>
      <c r="P17" s="24" t="str">
        <f aca="false">IF(S17&lt;&gt;"OK","",L17/Settings!$B$7)</f>
        <v/>
      </c>
      <c r="Q17" s="24" t="str">
        <f aca="false">IF(S17&lt;&gt;"OK","",(SUM(Observed!$J$6:$J$125)+SUM($H$6:H17))/Settings!$B$7)</f>
        <v/>
      </c>
      <c r="R17" s="24" t="str">
        <f aca="false">IF(S17&lt;&gt;"OK","",(SUM(Observed!$L$6:$L$125)+SUM($L$6:L17))/Settings!$B$7)</f>
        <v/>
      </c>
      <c r="S17" s="16" t="str">
        <f aca="false">IF(Settings!$B$29&lt;&gt;"READY","BLOCKED",IF(B17="PROJECTED","OK","NOT USED"))</f>
        <v>NOT USED</v>
      </c>
    </row>
    <row r="18" customFormat="false" ht="30" hidden="false" customHeight="true" outlineLevel="0" collapsed="false">
      <c r="A18" s="21" t="n">
        <v>13</v>
      </c>
      <c r="B18" s="16" t="str">
        <f aca="false">IF(Settings!$B$26&lt;&gt;"OK","INVALID",IF(A18&lt;=Settings!$B$8,"OBSERVED",IF(A18&lt;=Settings!$B$9,"PROJECTED","OUTSIDE HORIZON")))</f>
        <v>OUTSIDE HORIZON</v>
      </c>
      <c r="C18" s="24" t="str">
        <f aca="false">IF(S18&lt;&gt;"OK","",IF(Settings!$B$10="Repeat",Settings!$B$7,IF(A18=Settings!$B$8+1,Settings!$B$28,D17)))</f>
        <v/>
      </c>
      <c r="D18" s="24" t="str">
        <f aca="false">IF(S18&lt;&gt;"OK","",IF(Settings!$B$10="Subscription",C18*(1-Assumptions!B18),Settings!$B$7*Assumptions!C18))</f>
        <v/>
      </c>
      <c r="E18" s="24" t="str">
        <f aca="false">IF(S18&lt;&gt;"OK","",IF(Settings!$B$10="Subscription",D18,D18*Assumptions!D18))</f>
        <v/>
      </c>
      <c r="F18" s="24" t="str">
        <f aca="false">IF(S18&lt;&gt;"OK","",E18*Assumptions!E18)</f>
        <v/>
      </c>
      <c r="G18" s="24" t="str">
        <f aca="false">IF(S18&lt;&gt;"OK","",F18*Assumptions!F18+Assumptions!K18)</f>
        <v/>
      </c>
      <c r="H18" s="8" t="str">
        <f aca="false">IF(S18&lt;&gt;"OK","",F18-G18)</f>
        <v/>
      </c>
      <c r="I18" s="24" t="str">
        <f aca="false">IF(S18&lt;&gt;"OK","",F18*(1-Assumptions!G18)*(1-Assumptions!F18*Assumptions!H18)-Assumptions!L18)</f>
        <v/>
      </c>
      <c r="J18" s="8" t="str">
        <f aca="false">IF(S18&lt;&gt;"OK","",H18-I18)</f>
        <v/>
      </c>
      <c r="K18" s="24" t="str">
        <f aca="false">IF(S18&lt;&gt;"OK","",E18*Assumptions!I18+Assumptions!J18)</f>
        <v/>
      </c>
      <c r="L18" s="8" t="str">
        <f aca="false">IF(S18&lt;&gt;"OK","",J18-K18)</f>
        <v/>
      </c>
      <c r="M18" s="29" t="str">
        <f aca="false">IF(S18&lt;&gt;"OK","",1/(1+Settings!$B$15)^((A18-Settings!$B$8)/12))</f>
        <v/>
      </c>
      <c r="N18" s="8" t="str">
        <f aca="false">IF(S18&lt;&gt;"OK","",L18*M18)</f>
        <v/>
      </c>
      <c r="O18" s="24" t="str">
        <f aca="false">IF(S18&lt;&gt;"OK","",H18/Settings!$B$7)</f>
        <v/>
      </c>
      <c r="P18" s="24" t="str">
        <f aca="false">IF(S18&lt;&gt;"OK","",L18/Settings!$B$7)</f>
        <v/>
      </c>
      <c r="Q18" s="24" t="str">
        <f aca="false">IF(S18&lt;&gt;"OK","",(SUM(Observed!$J$6:$J$125)+SUM($H$6:H18))/Settings!$B$7)</f>
        <v/>
      </c>
      <c r="R18" s="24" t="str">
        <f aca="false">IF(S18&lt;&gt;"OK","",(SUM(Observed!$L$6:$L$125)+SUM($L$6:L18))/Settings!$B$7)</f>
        <v/>
      </c>
      <c r="S18" s="16" t="str">
        <f aca="false">IF(Settings!$B$29&lt;&gt;"READY","BLOCKED",IF(B18="PROJECTED","OK","NOT USED"))</f>
        <v>NOT USED</v>
      </c>
    </row>
    <row r="19" customFormat="false" ht="30" hidden="false" customHeight="true" outlineLevel="0" collapsed="false">
      <c r="A19" s="21" t="n">
        <v>14</v>
      </c>
      <c r="B19" s="16" t="str">
        <f aca="false">IF(Settings!$B$26&lt;&gt;"OK","INVALID",IF(A19&lt;=Settings!$B$8,"OBSERVED",IF(A19&lt;=Settings!$B$9,"PROJECTED","OUTSIDE HORIZON")))</f>
        <v>OUTSIDE HORIZON</v>
      </c>
      <c r="C19" s="24" t="str">
        <f aca="false">IF(S19&lt;&gt;"OK","",IF(Settings!$B$10="Repeat",Settings!$B$7,IF(A19=Settings!$B$8+1,Settings!$B$28,D18)))</f>
        <v/>
      </c>
      <c r="D19" s="24" t="str">
        <f aca="false">IF(S19&lt;&gt;"OK","",IF(Settings!$B$10="Subscription",C19*(1-Assumptions!B19),Settings!$B$7*Assumptions!C19))</f>
        <v/>
      </c>
      <c r="E19" s="24" t="str">
        <f aca="false">IF(S19&lt;&gt;"OK","",IF(Settings!$B$10="Subscription",D19,D19*Assumptions!D19))</f>
        <v/>
      </c>
      <c r="F19" s="24" t="str">
        <f aca="false">IF(S19&lt;&gt;"OK","",E19*Assumptions!E19)</f>
        <v/>
      </c>
      <c r="G19" s="24" t="str">
        <f aca="false">IF(S19&lt;&gt;"OK","",F19*Assumptions!F19+Assumptions!K19)</f>
        <v/>
      </c>
      <c r="H19" s="8" t="str">
        <f aca="false">IF(S19&lt;&gt;"OK","",F19-G19)</f>
        <v/>
      </c>
      <c r="I19" s="24" t="str">
        <f aca="false">IF(S19&lt;&gt;"OK","",F19*(1-Assumptions!G19)*(1-Assumptions!F19*Assumptions!H19)-Assumptions!L19)</f>
        <v/>
      </c>
      <c r="J19" s="8" t="str">
        <f aca="false">IF(S19&lt;&gt;"OK","",H19-I19)</f>
        <v/>
      </c>
      <c r="K19" s="24" t="str">
        <f aca="false">IF(S19&lt;&gt;"OK","",E19*Assumptions!I19+Assumptions!J19)</f>
        <v/>
      </c>
      <c r="L19" s="8" t="str">
        <f aca="false">IF(S19&lt;&gt;"OK","",J19-K19)</f>
        <v/>
      </c>
      <c r="M19" s="29" t="str">
        <f aca="false">IF(S19&lt;&gt;"OK","",1/(1+Settings!$B$15)^((A19-Settings!$B$8)/12))</f>
        <v/>
      </c>
      <c r="N19" s="8" t="str">
        <f aca="false">IF(S19&lt;&gt;"OK","",L19*M19)</f>
        <v/>
      </c>
      <c r="O19" s="24" t="str">
        <f aca="false">IF(S19&lt;&gt;"OK","",H19/Settings!$B$7)</f>
        <v/>
      </c>
      <c r="P19" s="24" t="str">
        <f aca="false">IF(S19&lt;&gt;"OK","",L19/Settings!$B$7)</f>
        <v/>
      </c>
      <c r="Q19" s="24" t="str">
        <f aca="false">IF(S19&lt;&gt;"OK","",(SUM(Observed!$J$6:$J$125)+SUM($H$6:H19))/Settings!$B$7)</f>
        <v/>
      </c>
      <c r="R19" s="24" t="str">
        <f aca="false">IF(S19&lt;&gt;"OK","",(SUM(Observed!$L$6:$L$125)+SUM($L$6:L19))/Settings!$B$7)</f>
        <v/>
      </c>
      <c r="S19" s="16" t="str">
        <f aca="false">IF(Settings!$B$29&lt;&gt;"READY","BLOCKED",IF(B19="PROJECTED","OK","NOT USED"))</f>
        <v>NOT USED</v>
      </c>
    </row>
    <row r="20" customFormat="false" ht="30" hidden="false" customHeight="true" outlineLevel="0" collapsed="false">
      <c r="A20" s="21" t="n">
        <v>15</v>
      </c>
      <c r="B20" s="16" t="str">
        <f aca="false">IF(Settings!$B$26&lt;&gt;"OK","INVALID",IF(A20&lt;=Settings!$B$8,"OBSERVED",IF(A20&lt;=Settings!$B$9,"PROJECTED","OUTSIDE HORIZON")))</f>
        <v>OUTSIDE HORIZON</v>
      </c>
      <c r="C20" s="24" t="str">
        <f aca="false">IF(S20&lt;&gt;"OK","",IF(Settings!$B$10="Repeat",Settings!$B$7,IF(A20=Settings!$B$8+1,Settings!$B$28,D19)))</f>
        <v/>
      </c>
      <c r="D20" s="24" t="str">
        <f aca="false">IF(S20&lt;&gt;"OK","",IF(Settings!$B$10="Subscription",C20*(1-Assumptions!B20),Settings!$B$7*Assumptions!C20))</f>
        <v/>
      </c>
      <c r="E20" s="24" t="str">
        <f aca="false">IF(S20&lt;&gt;"OK","",IF(Settings!$B$10="Subscription",D20,D20*Assumptions!D20))</f>
        <v/>
      </c>
      <c r="F20" s="24" t="str">
        <f aca="false">IF(S20&lt;&gt;"OK","",E20*Assumptions!E20)</f>
        <v/>
      </c>
      <c r="G20" s="24" t="str">
        <f aca="false">IF(S20&lt;&gt;"OK","",F20*Assumptions!F20+Assumptions!K20)</f>
        <v/>
      </c>
      <c r="H20" s="8" t="str">
        <f aca="false">IF(S20&lt;&gt;"OK","",F20-G20)</f>
        <v/>
      </c>
      <c r="I20" s="24" t="str">
        <f aca="false">IF(S20&lt;&gt;"OK","",F20*(1-Assumptions!G20)*(1-Assumptions!F20*Assumptions!H20)-Assumptions!L20)</f>
        <v/>
      </c>
      <c r="J20" s="8" t="str">
        <f aca="false">IF(S20&lt;&gt;"OK","",H20-I20)</f>
        <v/>
      </c>
      <c r="K20" s="24" t="str">
        <f aca="false">IF(S20&lt;&gt;"OK","",E20*Assumptions!I20+Assumptions!J20)</f>
        <v/>
      </c>
      <c r="L20" s="8" t="str">
        <f aca="false">IF(S20&lt;&gt;"OK","",J20-K20)</f>
        <v/>
      </c>
      <c r="M20" s="29" t="str">
        <f aca="false">IF(S20&lt;&gt;"OK","",1/(1+Settings!$B$15)^((A20-Settings!$B$8)/12))</f>
        <v/>
      </c>
      <c r="N20" s="8" t="str">
        <f aca="false">IF(S20&lt;&gt;"OK","",L20*M20)</f>
        <v/>
      </c>
      <c r="O20" s="24" t="str">
        <f aca="false">IF(S20&lt;&gt;"OK","",H20/Settings!$B$7)</f>
        <v/>
      </c>
      <c r="P20" s="24" t="str">
        <f aca="false">IF(S20&lt;&gt;"OK","",L20/Settings!$B$7)</f>
        <v/>
      </c>
      <c r="Q20" s="24" t="str">
        <f aca="false">IF(S20&lt;&gt;"OK","",(SUM(Observed!$J$6:$J$125)+SUM($H$6:H20))/Settings!$B$7)</f>
        <v/>
      </c>
      <c r="R20" s="24" t="str">
        <f aca="false">IF(S20&lt;&gt;"OK","",(SUM(Observed!$L$6:$L$125)+SUM($L$6:L20))/Settings!$B$7)</f>
        <v/>
      </c>
      <c r="S20" s="16" t="str">
        <f aca="false">IF(Settings!$B$29&lt;&gt;"READY","BLOCKED",IF(B20="PROJECTED","OK","NOT USED"))</f>
        <v>NOT USED</v>
      </c>
    </row>
    <row r="21" customFormat="false" ht="30" hidden="false" customHeight="true" outlineLevel="0" collapsed="false">
      <c r="A21" s="21" t="n">
        <v>16</v>
      </c>
      <c r="B21" s="16" t="str">
        <f aca="false">IF(Settings!$B$26&lt;&gt;"OK","INVALID",IF(A21&lt;=Settings!$B$8,"OBSERVED",IF(A21&lt;=Settings!$B$9,"PROJECTED","OUTSIDE HORIZON")))</f>
        <v>OUTSIDE HORIZON</v>
      </c>
      <c r="C21" s="24" t="str">
        <f aca="false">IF(S21&lt;&gt;"OK","",IF(Settings!$B$10="Repeat",Settings!$B$7,IF(A21=Settings!$B$8+1,Settings!$B$28,D20)))</f>
        <v/>
      </c>
      <c r="D21" s="24" t="str">
        <f aca="false">IF(S21&lt;&gt;"OK","",IF(Settings!$B$10="Subscription",C21*(1-Assumptions!B21),Settings!$B$7*Assumptions!C21))</f>
        <v/>
      </c>
      <c r="E21" s="24" t="str">
        <f aca="false">IF(S21&lt;&gt;"OK","",IF(Settings!$B$10="Subscription",D21,D21*Assumptions!D21))</f>
        <v/>
      </c>
      <c r="F21" s="24" t="str">
        <f aca="false">IF(S21&lt;&gt;"OK","",E21*Assumptions!E21)</f>
        <v/>
      </c>
      <c r="G21" s="24" t="str">
        <f aca="false">IF(S21&lt;&gt;"OK","",F21*Assumptions!F21+Assumptions!K21)</f>
        <v/>
      </c>
      <c r="H21" s="8" t="str">
        <f aca="false">IF(S21&lt;&gt;"OK","",F21-G21)</f>
        <v/>
      </c>
      <c r="I21" s="24" t="str">
        <f aca="false">IF(S21&lt;&gt;"OK","",F21*(1-Assumptions!G21)*(1-Assumptions!F21*Assumptions!H21)-Assumptions!L21)</f>
        <v/>
      </c>
      <c r="J21" s="8" t="str">
        <f aca="false">IF(S21&lt;&gt;"OK","",H21-I21)</f>
        <v/>
      </c>
      <c r="K21" s="24" t="str">
        <f aca="false">IF(S21&lt;&gt;"OK","",E21*Assumptions!I21+Assumptions!J21)</f>
        <v/>
      </c>
      <c r="L21" s="8" t="str">
        <f aca="false">IF(S21&lt;&gt;"OK","",J21-K21)</f>
        <v/>
      </c>
      <c r="M21" s="29" t="str">
        <f aca="false">IF(S21&lt;&gt;"OK","",1/(1+Settings!$B$15)^((A21-Settings!$B$8)/12))</f>
        <v/>
      </c>
      <c r="N21" s="8" t="str">
        <f aca="false">IF(S21&lt;&gt;"OK","",L21*M21)</f>
        <v/>
      </c>
      <c r="O21" s="24" t="str">
        <f aca="false">IF(S21&lt;&gt;"OK","",H21/Settings!$B$7)</f>
        <v/>
      </c>
      <c r="P21" s="24" t="str">
        <f aca="false">IF(S21&lt;&gt;"OK","",L21/Settings!$B$7)</f>
        <v/>
      </c>
      <c r="Q21" s="24" t="str">
        <f aca="false">IF(S21&lt;&gt;"OK","",(SUM(Observed!$J$6:$J$125)+SUM($H$6:H21))/Settings!$B$7)</f>
        <v/>
      </c>
      <c r="R21" s="24" t="str">
        <f aca="false">IF(S21&lt;&gt;"OK","",(SUM(Observed!$L$6:$L$125)+SUM($L$6:L21))/Settings!$B$7)</f>
        <v/>
      </c>
      <c r="S21" s="16" t="str">
        <f aca="false">IF(Settings!$B$29&lt;&gt;"READY","BLOCKED",IF(B21="PROJECTED","OK","NOT USED"))</f>
        <v>NOT USED</v>
      </c>
    </row>
    <row r="22" customFormat="false" ht="30" hidden="false" customHeight="true" outlineLevel="0" collapsed="false">
      <c r="A22" s="21" t="n">
        <v>17</v>
      </c>
      <c r="B22" s="16" t="str">
        <f aca="false">IF(Settings!$B$26&lt;&gt;"OK","INVALID",IF(A22&lt;=Settings!$B$8,"OBSERVED",IF(A22&lt;=Settings!$B$9,"PROJECTED","OUTSIDE HORIZON")))</f>
        <v>OUTSIDE HORIZON</v>
      </c>
      <c r="C22" s="24" t="str">
        <f aca="false">IF(S22&lt;&gt;"OK","",IF(Settings!$B$10="Repeat",Settings!$B$7,IF(A22=Settings!$B$8+1,Settings!$B$28,D21)))</f>
        <v/>
      </c>
      <c r="D22" s="24" t="str">
        <f aca="false">IF(S22&lt;&gt;"OK","",IF(Settings!$B$10="Subscription",C22*(1-Assumptions!B22),Settings!$B$7*Assumptions!C22))</f>
        <v/>
      </c>
      <c r="E22" s="24" t="str">
        <f aca="false">IF(S22&lt;&gt;"OK","",IF(Settings!$B$10="Subscription",D22,D22*Assumptions!D22))</f>
        <v/>
      </c>
      <c r="F22" s="24" t="str">
        <f aca="false">IF(S22&lt;&gt;"OK","",E22*Assumptions!E22)</f>
        <v/>
      </c>
      <c r="G22" s="24" t="str">
        <f aca="false">IF(S22&lt;&gt;"OK","",F22*Assumptions!F22+Assumptions!K22)</f>
        <v/>
      </c>
      <c r="H22" s="8" t="str">
        <f aca="false">IF(S22&lt;&gt;"OK","",F22-G22)</f>
        <v/>
      </c>
      <c r="I22" s="24" t="str">
        <f aca="false">IF(S22&lt;&gt;"OK","",F22*(1-Assumptions!G22)*(1-Assumptions!F22*Assumptions!H22)-Assumptions!L22)</f>
        <v/>
      </c>
      <c r="J22" s="8" t="str">
        <f aca="false">IF(S22&lt;&gt;"OK","",H22-I22)</f>
        <v/>
      </c>
      <c r="K22" s="24" t="str">
        <f aca="false">IF(S22&lt;&gt;"OK","",E22*Assumptions!I22+Assumptions!J22)</f>
        <v/>
      </c>
      <c r="L22" s="8" t="str">
        <f aca="false">IF(S22&lt;&gt;"OK","",J22-K22)</f>
        <v/>
      </c>
      <c r="M22" s="29" t="str">
        <f aca="false">IF(S22&lt;&gt;"OK","",1/(1+Settings!$B$15)^((A22-Settings!$B$8)/12))</f>
        <v/>
      </c>
      <c r="N22" s="8" t="str">
        <f aca="false">IF(S22&lt;&gt;"OK","",L22*M22)</f>
        <v/>
      </c>
      <c r="O22" s="24" t="str">
        <f aca="false">IF(S22&lt;&gt;"OK","",H22/Settings!$B$7)</f>
        <v/>
      </c>
      <c r="P22" s="24" t="str">
        <f aca="false">IF(S22&lt;&gt;"OK","",L22/Settings!$B$7)</f>
        <v/>
      </c>
      <c r="Q22" s="24" t="str">
        <f aca="false">IF(S22&lt;&gt;"OK","",(SUM(Observed!$J$6:$J$125)+SUM($H$6:H22))/Settings!$B$7)</f>
        <v/>
      </c>
      <c r="R22" s="24" t="str">
        <f aca="false">IF(S22&lt;&gt;"OK","",(SUM(Observed!$L$6:$L$125)+SUM($L$6:L22))/Settings!$B$7)</f>
        <v/>
      </c>
      <c r="S22" s="16" t="str">
        <f aca="false">IF(Settings!$B$29&lt;&gt;"READY","BLOCKED",IF(B22="PROJECTED","OK","NOT USED"))</f>
        <v>NOT USED</v>
      </c>
    </row>
    <row r="23" customFormat="false" ht="30" hidden="false" customHeight="true" outlineLevel="0" collapsed="false">
      <c r="A23" s="21" t="n">
        <v>18</v>
      </c>
      <c r="B23" s="16" t="str">
        <f aca="false">IF(Settings!$B$26&lt;&gt;"OK","INVALID",IF(A23&lt;=Settings!$B$8,"OBSERVED",IF(A23&lt;=Settings!$B$9,"PROJECTED","OUTSIDE HORIZON")))</f>
        <v>OUTSIDE HORIZON</v>
      </c>
      <c r="C23" s="24" t="str">
        <f aca="false">IF(S23&lt;&gt;"OK","",IF(Settings!$B$10="Repeat",Settings!$B$7,IF(A23=Settings!$B$8+1,Settings!$B$28,D22)))</f>
        <v/>
      </c>
      <c r="D23" s="24" t="str">
        <f aca="false">IF(S23&lt;&gt;"OK","",IF(Settings!$B$10="Subscription",C23*(1-Assumptions!B23),Settings!$B$7*Assumptions!C23))</f>
        <v/>
      </c>
      <c r="E23" s="24" t="str">
        <f aca="false">IF(S23&lt;&gt;"OK","",IF(Settings!$B$10="Subscription",D23,D23*Assumptions!D23))</f>
        <v/>
      </c>
      <c r="F23" s="24" t="str">
        <f aca="false">IF(S23&lt;&gt;"OK","",E23*Assumptions!E23)</f>
        <v/>
      </c>
      <c r="G23" s="24" t="str">
        <f aca="false">IF(S23&lt;&gt;"OK","",F23*Assumptions!F23+Assumptions!K23)</f>
        <v/>
      </c>
      <c r="H23" s="8" t="str">
        <f aca="false">IF(S23&lt;&gt;"OK","",F23-G23)</f>
        <v/>
      </c>
      <c r="I23" s="24" t="str">
        <f aca="false">IF(S23&lt;&gt;"OK","",F23*(1-Assumptions!G23)*(1-Assumptions!F23*Assumptions!H23)-Assumptions!L23)</f>
        <v/>
      </c>
      <c r="J23" s="8" t="str">
        <f aca="false">IF(S23&lt;&gt;"OK","",H23-I23)</f>
        <v/>
      </c>
      <c r="K23" s="24" t="str">
        <f aca="false">IF(S23&lt;&gt;"OK","",E23*Assumptions!I23+Assumptions!J23)</f>
        <v/>
      </c>
      <c r="L23" s="8" t="str">
        <f aca="false">IF(S23&lt;&gt;"OK","",J23-K23)</f>
        <v/>
      </c>
      <c r="M23" s="29" t="str">
        <f aca="false">IF(S23&lt;&gt;"OK","",1/(1+Settings!$B$15)^((A23-Settings!$B$8)/12))</f>
        <v/>
      </c>
      <c r="N23" s="8" t="str">
        <f aca="false">IF(S23&lt;&gt;"OK","",L23*M23)</f>
        <v/>
      </c>
      <c r="O23" s="24" t="str">
        <f aca="false">IF(S23&lt;&gt;"OK","",H23/Settings!$B$7)</f>
        <v/>
      </c>
      <c r="P23" s="24" t="str">
        <f aca="false">IF(S23&lt;&gt;"OK","",L23/Settings!$B$7)</f>
        <v/>
      </c>
      <c r="Q23" s="24" t="str">
        <f aca="false">IF(S23&lt;&gt;"OK","",(SUM(Observed!$J$6:$J$125)+SUM($H$6:H23))/Settings!$B$7)</f>
        <v/>
      </c>
      <c r="R23" s="24" t="str">
        <f aca="false">IF(S23&lt;&gt;"OK","",(SUM(Observed!$L$6:$L$125)+SUM($L$6:L23))/Settings!$B$7)</f>
        <v/>
      </c>
      <c r="S23" s="16" t="str">
        <f aca="false">IF(Settings!$B$29&lt;&gt;"READY","BLOCKED",IF(B23="PROJECTED","OK","NOT USED"))</f>
        <v>NOT USED</v>
      </c>
    </row>
    <row r="24" customFormat="false" ht="30" hidden="false" customHeight="true" outlineLevel="0" collapsed="false">
      <c r="A24" s="21" t="n">
        <v>19</v>
      </c>
      <c r="B24" s="16" t="str">
        <f aca="false">IF(Settings!$B$26&lt;&gt;"OK","INVALID",IF(A24&lt;=Settings!$B$8,"OBSERVED",IF(A24&lt;=Settings!$B$9,"PROJECTED","OUTSIDE HORIZON")))</f>
        <v>OUTSIDE HORIZON</v>
      </c>
      <c r="C24" s="24" t="str">
        <f aca="false">IF(S24&lt;&gt;"OK","",IF(Settings!$B$10="Repeat",Settings!$B$7,IF(A24=Settings!$B$8+1,Settings!$B$28,D23)))</f>
        <v/>
      </c>
      <c r="D24" s="24" t="str">
        <f aca="false">IF(S24&lt;&gt;"OK","",IF(Settings!$B$10="Subscription",C24*(1-Assumptions!B24),Settings!$B$7*Assumptions!C24))</f>
        <v/>
      </c>
      <c r="E24" s="24" t="str">
        <f aca="false">IF(S24&lt;&gt;"OK","",IF(Settings!$B$10="Subscription",D24,D24*Assumptions!D24))</f>
        <v/>
      </c>
      <c r="F24" s="24" t="str">
        <f aca="false">IF(S24&lt;&gt;"OK","",E24*Assumptions!E24)</f>
        <v/>
      </c>
      <c r="G24" s="24" t="str">
        <f aca="false">IF(S24&lt;&gt;"OK","",F24*Assumptions!F24+Assumptions!K24)</f>
        <v/>
      </c>
      <c r="H24" s="8" t="str">
        <f aca="false">IF(S24&lt;&gt;"OK","",F24-G24)</f>
        <v/>
      </c>
      <c r="I24" s="24" t="str">
        <f aca="false">IF(S24&lt;&gt;"OK","",F24*(1-Assumptions!G24)*(1-Assumptions!F24*Assumptions!H24)-Assumptions!L24)</f>
        <v/>
      </c>
      <c r="J24" s="8" t="str">
        <f aca="false">IF(S24&lt;&gt;"OK","",H24-I24)</f>
        <v/>
      </c>
      <c r="K24" s="24" t="str">
        <f aca="false">IF(S24&lt;&gt;"OK","",E24*Assumptions!I24+Assumptions!J24)</f>
        <v/>
      </c>
      <c r="L24" s="8" t="str">
        <f aca="false">IF(S24&lt;&gt;"OK","",J24-K24)</f>
        <v/>
      </c>
      <c r="M24" s="29" t="str">
        <f aca="false">IF(S24&lt;&gt;"OK","",1/(1+Settings!$B$15)^((A24-Settings!$B$8)/12))</f>
        <v/>
      </c>
      <c r="N24" s="8" t="str">
        <f aca="false">IF(S24&lt;&gt;"OK","",L24*M24)</f>
        <v/>
      </c>
      <c r="O24" s="24" t="str">
        <f aca="false">IF(S24&lt;&gt;"OK","",H24/Settings!$B$7)</f>
        <v/>
      </c>
      <c r="P24" s="24" t="str">
        <f aca="false">IF(S24&lt;&gt;"OK","",L24/Settings!$B$7)</f>
        <v/>
      </c>
      <c r="Q24" s="24" t="str">
        <f aca="false">IF(S24&lt;&gt;"OK","",(SUM(Observed!$J$6:$J$125)+SUM($H$6:H24))/Settings!$B$7)</f>
        <v/>
      </c>
      <c r="R24" s="24" t="str">
        <f aca="false">IF(S24&lt;&gt;"OK","",(SUM(Observed!$L$6:$L$125)+SUM($L$6:L24))/Settings!$B$7)</f>
        <v/>
      </c>
      <c r="S24" s="16" t="str">
        <f aca="false">IF(Settings!$B$29&lt;&gt;"READY","BLOCKED",IF(B24="PROJECTED","OK","NOT USED"))</f>
        <v>NOT USED</v>
      </c>
    </row>
    <row r="25" customFormat="false" ht="30" hidden="false" customHeight="true" outlineLevel="0" collapsed="false">
      <c r="A25" s="21" t="n">
        <v>20</v>
      </c>
      <c r="B25" s="16" t="str">
        <f aca="false">IF(Settings!$B$26&lt;&gt;"OK","INVALID",IF(A25&lt;=Settings!$B$8,"OBSERVED",IF(A25&lt;=Settings!$B$9,"PROJECTED","OUTSIDE HORIZON")))</f>
        <v>OUTSIDE HORIZON</v>
      </c>
      <c r="C25" s="24" t="str">
        <f aca="false">IF(S25&lt;&gt;"OK","",IF(Settings!$B$10="Repeat",Settings!$B$7,IF(A25=Settings!$B$8+1,Settings!$B$28,D24)))</f>
        <v/>
      </c>
      <c r="D25" s="24" t="str">
        <f aca="false">IF(S25&lt;&gt;"OK","",IF(Settings!$B$10="Subscription",C25*(1-Assumptions!B25),Settings!$B$7*Assumptions!C25))</f>
        <v/>
      </c>
      <c r="E25" s="24" t="str">
        <f aca="false">IF(S25&lt;&gt;"OK","",IF(Settings!$B$10="Subscription",D25,D25*Assumptions!D25))</f>
        <v/>
      </c>
      <c r="F25" s="24" t="str">
        <f aca="false">IF(S25&lt;&gt;"OK","",E25*Assumptions!E25)</f>
        <v/>
      </c>
      <c r="G25" s="24" t="str">
        <f aca="false">IF(S25&lt;&gt;"OK","",F25*Assumptions!F25+Assumptions!K25)</f>
        <v/>
      </c>
      <c r="H25" s="8" t="str">
        <f aca="false">IF(S25&lt;&gt;"OK","",F25-G25)</f>
        <v/>
      </c>
      <c r="I25" s="24" t="str">
        <f aca="false">IF(S25&lt;&gt;"OK","",F25*(1-Assumptions!G25)*(1-Assumptions!F25*Assumptions!H25)-Assumptions!L25)</f>
        <v/>
      </c>
      <c r="J25" s="8" t="str">
        <f aca="false">IF(S25&lt;&gt;"OK","",H25-I25)</f>
        <v/>
      </c>
      <c r="K25" s="24" t="str">
        <f aca="false">IF(S25&lt;&gt;"OK","",E25*Assumptions!I25+Assumptions!J25)</f>
        <v/>
      </c>
      <c r="L25" s="8" t="str">
        <f aca="false">IF(S25&lt;&gt;"OK","",J25-K25)</f>
        <v/>
      </c>
      <c r="M25" s="29" t="str">
        <f aca="false">IF(S25&lt;&gt;"OK","",1/(1+Settings!$B$15)^((A25-Settings!$B$8)/12))</f>
        <v/>
      </c>
      <c r="N25" s="8" t="str">
        <f aca="false">IF(S25&lt;&gt;"OK","",L25*M25)</f>
        <v/>
      </c>
      <c r="O25" s="24" t="str">
        <f aca="false">IF(S25&lt;&gt;"OK","",H25/Settings!$B$7)</f>
        <v/>
      </c>
      <c r="P25" s="24" t="str">
        <f aca="false">IF(S25&lt;&gt;"OK","",L25/Settings!$B$7)</f>
        <v/>
      </c>
      <c r="Q25" s="24" t="str">
        <f aca="false">IF(S25&lt;&gt;"OK","",(SUM(Observed!$J$6:$J$125)+SUM($H$6:H25))/Settings!$B$7)</f>
        <v/>
      </c>
      <c r="R25" s="24" t="str">
        <f aca="false">IF(S25&lt;&gt;"OK","",(SUM(Observed!$L$6:$L$125)+SUM($L$6:L25))/Settings!$B$7)</f>
        <v/>
      </c>
      <c r="S25" s="16" t="str">
        <f aca="false">IF(Settings!$B$29&lt;&gt;"READY","BLOCKED",IF(B25="PROJECTED","OK","NOT USED"))</f>
        <v>NOT USED</v>
      </c>
    </row>
    <row r="26" customFormat="false" ht="30" hidden="false" customHeight="true" outlineLevel="0" collapsed="false">
      <c r="A26" s="21" t="n">
        <v>21</v>
      </c>
      <c r="B26" s="16" t="str">
        <f aca="false">IF(Settings!$B$26&lt;&gt;"OK","INVALID",IF(A26&lt;=Settings!$B$8,"OBSERVED",IF(A26&lt;=Settings!$B$9,"PROJECTED","OUTSIDE HORIZON")))</f>
        <v>OUTSIDE HORIZON</v>
      </c>
      <c r="C26" s="24" t="str">
        <f aca="false">IF(S26&lt;&gt;"OK","",IF(Settings!$B$10="Repeat",Settings!$B$7,IF(A26=Settings!$B$8+1,Settings!$B$28,D25)))</f>
        <v/>
      </c>
      <c r="D26" s="24" t="str">
        <f aca="false">IF(S26&lt;&gt;"OK","",IF(Settings!$B$10="Subscription",C26*(1-Assumptions!B26),Settings!$B$7*Assumptions!C26))</f>
        <v/>
      </c>
      <c r="E26" s="24" t="str">
        <f aca="false">IF(S26&lt;&gt;"OK","",IF(Settings!$B$10="Subscription",D26,D26*Assumptions!D26))</f>
        <v/>
      </c>
      <c r="F26" s="24" t="str">
        <f aca="false">IF(S26&lt;&gt;"OK","",E26*Assumptions!E26)</f>
        <v/>
      </c>
      <c r="G26" s="24" t="str">
        <f aca="false">IF(S26&lt;&gt;"OK","",F26*Assumptions!F26+Assumptions!K26)</f>
        <v/>
      </c>
      <c r="H26" s="8" t="str">
        <f aca="false">IF(S26&lt;&gt;"OK","",F26-G26)</f>
        <v/>
      </c>
      <c r="I26" s="24" t="str">
        <f aca="false">IF(S26&lt;&gt;"OK","",F26*(1-Assumptions!G26)*(1-Assumptions!F26*Assumptions!H26)-Assumptions!L26)</f>
        <v/>
      </c>
      <c r="J26" s="8" t="str">
        <f aca="false">IF(S26&lt;&gt;"OK","",H26-I26)</f>
        <v/>
      </c>
      <c r="K26" s="24" t="str">
        <f aca="false">IF(S26&lt;&gt;"OK","",E26*Assumptions!I26+Assumptions!J26)</f>
        <v/>
      </c>
      <c r="L26" s="8" t="str">
        <f aca="false">IF(S26&lt;&gt;"OK","",J26-K26)</f>
        <v/>
      </c>
      <c r="M26" s="29" t="str">
        <f aca="false">IF(S26&lt;&gt;"OK","",1/(1+Settings!$B$15)^((A26-Settings!$B$8)/12))</f>
        <v/>
      </c>
      <c r="N26" s="8" t="str">
        <f aca="false">IF(S26&lt;&gt;"OK","",L26*M26)</f>
        <v/>
      </c>
      <c r="O26" s="24" t="str">
        <f aca="false">IF(S26&lt;&gt;"OK","",H26/Settings!$B$7)</f>
        <v/>
      </c>
      <c r="P26" s="24" t="str">
        <f aca="false">IF(S26&lt;&gt;"OK","",L26/Settings!$B$7)</f>
        <v/>
      </c>
      <c r="Q26" s="24" t="str">
        <f aca="false">IF(S26&lt;&gt;"OK","",(SUM(Observed!$J$6:$J$125)+SUM($H$6:H26))/Settings!$B$7)</f>
        <v/>
      </c>
      <c r="R26" s="24" t="str">
        <f aca="false">IF(S26&lt;&gt;"OK","",(SUM(Observed!$L$6:$L$125)+SUM($L$6:L26))/Settings!$B$7)</f>
        <v/>
      </c>
      <c r="S26" s="16" t="str">
        <f aca="false">IF(Settings!$B$29&lt;&gt;"READY","BLOCKED",IF(B26="PROJECTED","OK","NOT USED"))</f>
        <v>NOT USED</v>
      </c>
    </row>
    <row r="27" customFormat="false" ht="30" hidden="false" customHeight="true" outlineLevel="0" collapsed="false">
      <c r="A27" s="21" t="n">
        <v>22</v>
      </c>
      <c r="B27" s="16" t="str">
        <f aca="false">IF(Settings!$B$26&lt;&gt;"OK","INVALID",IF(A27&lt;=Settings!$B$8,"OBSERVED",IF(A27&lt;=Settings!$B$9,"PROJECTED","OUTSIDE HORIZON")))</f>
        <v>OUTSIDE HORIZON</v>
      </c>
      <c r="C27" s="24" t="str">
        <f aca="false">IF(S27&lt;&gt;"OK","",IF(Settings!$B$10="Repeat",Settings!$B$7,IF(A27=Settings!$B$8+1,Settings!$B$28,D26)))</f>
        <v/>
      </c>
      <c r="D27" s="24" t="str">
        <f aca="false">IF(S27&lt;&gt;"OK","",IF(Settings!$B$10="Subscription",C27*(1-Assumptions!B27),Settings!$B$7*Assumptions!C27))</f>
        <v/>
      </c>
      <c r="E27" s="24" t="str">
        <f aca="false">IF(S27&lt;&gt;"OK","",IF(Settings!$B$10="Subscription",D27,D27*Assumptions!D27))</f>
        <v/>
      </c>
      <c r="F27" s="24" t="str">
        <f aca="false">IF(S27&lt;&gt;"OK","",E27*Assumptions!E27)</f>
        <v/>
      </c>
      <c r="G27" s="24" t="str">
        <f aca="false">IF(S27&lt;&gt;"OK","",F27*Assumptions!F27+Assumptions!K27)</f>
        <v/>
      </c>
      <c r="H27" s="8" t="str">
        <f aca="false">IF(S27&lt;&gt;"OK","",F27-G27)</f>
        <v/>
      </c>
      <c r="I27" s="24" t="str">
        <f aca="false">IF(S27&lt;&gt;"OK","",F27*(1-Assumptions!G27)*(1-Assumptions!F27*Assumptions!H27)-Assumptions!L27)</f>
        <v/>
      </c>
      <c r="J27" s="8" t="str">
        <f aca="false">IF(S27&lt;&gt;"OK","",H27-I27)</f>
        <v/>
      </c>
      <c r="K27" s="24" t="str">
        <f aca="false">IF(S27&lt;&gt;"OK","",E27*Assumptions!I27+Assumptions!J27)</f>
        <v/>
      </c>
      <c r="L27" s="8" t="str">
        <f aca="false">IF(S27&lt;&gt;"OK","",J27-K27)</f>
        <v/>
      </c>
      <c r="M27" s="29" t="str">
        <f aca="false">IF(S27&lt;&gt;"OK","",1/(1+Settings!$B$15)^((A27-Settings!$B$8)/12))</f>
        <v/>
      </c>
      <c r="N27" s="8" t="str">
        <f aca="false">IF(S27&lt;&gt;"OK","",L27*M27)</f>
        <v/>
      </c>
      <c r="O27" s="24" t="str">
        <f aca="false">IF(S27&lt;&gt;"OK","",H27/Settings!$B$7)</f>
        <v/>
      </c>
      <c r="P27" s="24" t="str">
        <f aca="false">IF(S27&lt;&gt;"OK","",L27/Settings!$B$7)</f>
        <v/>
      </c>
      <c r="Q27" s="24" t="str">
        <f aca="false">IF(S27&lt;&gt;"OK","",(SUM(Observed!$J$6:$J$125)+SUM($H$6:H27))/Settings!$B$7)</f>
        <v/>
      </c>
      <c r="R27" s="24" t="str">
        <f aca="false">IF(S27&lt;&gt;"OK","",(SUM(Observed!$L$6:$L$125)+SUM($L$6:L27))/Settings!$B$7)</f>
        <v/>
      </c>
      <c r="S27" s="16" t="str">
        <f aca="false">IF(Settings!$B$29&lt;&gt;"READY","BLOCKED",IF(B27="PROJECTED","OK","NOT USED"))</f>
        <v>NOT USED</v>
      </c>
    </row>
    <row r="28" customFormat="false" ht="30" hidden="false" customHeight="true" outlineLevel="0" collapsed="false">
      <c r="A28" s="21" t="n">
        <v>23</v>
      </c>
      <c r="B28" s="16" t="str">
        <f aca="false">IF(Settings!$B$26&lt;&gt;"OK","INVALID",IF(A28&lt;=Settings!$B$8,"OBSERVED",IF(A28&lt;=Settings!$B$9,"PROJECTED","OUTSIDE HORIZON")))</f>
        <v>OUTSIDE HORIZON</v>
      </c>
      <c r="C28" s="24" t="str">
        <f aca="false">IF(S28&lt;&gt;"OK","",IF(Settings!$B$10="Repeat",Settings!$B$7,IF(A28=Settings!$B$8+1,Settings!$B$28,D27)))</f>
        <v/>
      </c>
      <c r="D28" s="24" t="str">
        <f aca="false">IF(S28&lt;&gt;"OK","",IF(Settings!$B$10="Subscription",C28*(1-Assumptions!B28),Settings!$B$7*Assumptions!C28))</f>
        <v/>
      </c>
      <c r="E28" s="24" t="str">
        <f aca="false">IF(S28&lt;&gt;"OK","",IF(Settings!$B$10="Subscription",D28,D28*Assumptions!D28))</f>
        <v/>
      </c>
      <c r="F28" s="24" t="str">
        <f aca="false">IF(S28&lt;&gt;"OK","",E28*Assumptions!E28)</f>
        <v/>
      </c>
      <c r="G28" s="24" t="str">
        <f aca="false">IF(S28&lt;&gt;"OK","",F28*Assumptions!F28+Assumptions!K28)</f>
        <v/>
      </c>
      <c r="H28" s="8" t="str">
        <f aca="false">IF(S28&lt;&gt;"OK","",F28-G28)</f>
        <v/>
      </c>
      <c r="I28" s="24" t="str">
        <f aca="false">IF(S28&lt;&gt;"OK","",F28*(1-Assumptions!G28)*(1-Assumptions!F28*Assumptions!H28)-Assumptions!L28)</f>
        <v/>
      </c>
      <c r="J28" s="8" t="str">
        <f aca="false">IF(S28&lt;&gt;"OK","",H28-I28)</f>
        <v/>
      </c>
      <c r="K28" s="24" t="str">
        <f aca="false">IF(S28&lt;&gt;"OK","",E28*Assumptions!I28+Assumptions!J28)</f>
        <v/>
      </c>
      <c r="L28" s="8" t="str">
        <f aca="false">IF(S28&lt;&gt;"OK","",J28-K28)</f>
        <v/>
      </c>
      <c r="M28" s="29" t="str">
        <f aca="false">IF(S28&lt;&gt;"OK","",1/(1+Settings!$B$15)^((A28-Settings!$B$8)/12))</f>
        <v/>
      </c>
      <c r="N28" s="8" t="str">
        <f aca="false">IF(S28&lt;&gt;"OK","",L28*M28)</f>
        <v/>
      </c>
      <c r="O28" s="24" t="str">
        <f aca="false">IF(S28&lt;&gt;"OK","",H28/Settings!$B$7)</f>
        <v/>
      </c>
      <c r="P28" s="24" t="str">
        <f aca="false">IF(S28&lt;&gt;"OK","",L28/Settings!$B$7)</f>
        <v/>
      </c>
      <c r="Q28" s="24" t="str">
        <f aca="false">IF(S28&lt;&gt;"OK","",(SUM(Observed!$J$6:$J$125)+SUM($H$6:H28))/Settings!$B$7)</f>
        <v/>
      </c>
      <c r="R28" s="24" t="str">
        <f aca="false">IF(S28&lt;&gt;"OK","",(SUM(Observed!$L$6:$L$125)+SUM($L$6:L28))/Settings!$B$7)</f>
        <v/>
      </c>
      <c r="S28" s="16" t="str">
        <f aca="false">IF(Settings!$B$29&lt;&gt;"READY","BLOCKED",IF(B28="PROJECTED","OK","NOT USED"))</f>
        <v>NOT USED</v>
      </c>
    </row>
    <row r="29" customFormat="false" ht="30" hidden="false" customHeight="true" outlineLevel="0" collapsed="false">
      <c r="A29" s="21" t="n">
        <v>24</v>
      </c>
      <c r="B29" s="16" t="str">
        <f aca="false">IF(Settings!$B$26&lt;&gt;"OK","INVALID",IF(A29&lt;=Settings!$B$8,"OBSERVED",IF(A29&lt;=Settings!$B$9,"PROJECTED","OUTSIDE HORIZON")))</f>
        <v>OUTSIDE HORIZON</v>
      </c>
      <c r="C29" s="24" t="str">
        <f aca="false">IF(S29&lt;&gt;"OK","",IF(Settings!$B$10="Repeat",Settings!$B$7,IF(A29=Settings!$B$8+1,Settings!$B$28,D28)))</f>
        <v/>
      </c>
      <c r="D29" s="24" t="str">
        <f aca="false">IF(S29&lt;&gt;"OK","",IF(Settings!$B$10="Subscription",C29*(1-Assumptions!B29),Settings!$B$7*Assumptions!C29))</f>
        <v/>
      </c>
      <c r="E29" s="24" t="str">
        <f aca="false">IF(S29&lt;&gt;"OK","",IF(Settings!$B$10="Subscription",D29,D29*Assumptions!D29))</f>
        <v/>
      </c>
      <c r="F29" s="24" t="str">
        <f aca="false">IF(S29&lt;&gt;"OK","",E29*Assumptions!E29)</f>
        <v/>
      </c>
      <c r="G29" s="24" t="str">
        <f aca="false">IF(S29&lt;&gt;"OK","",F29*Assumptions!F29+Assumptions!K29)</f>
        <v/>
      </c>
      <c r="H29" s="8" t="str">
        <f aca="false">IF(S29&lt;&gt;"OK","",F29-G29)</f>
        <v/>
      </c>
      <c r="I29" s="24" t="str">
        <f aca="false">IF(S29&lt;&gt;"OK","",F29*(1-Assumptions!G29)*(1-Assumptions!F29*Assumptions!H29)-Assumptions!L29)</f>
        <v/>
      </c>
      <c r="J29" s="8" t="str">
        <f aca="false">IF(S29&lt;&gt;"OK","",H29-I29)</f>
        <v/>
      </c>
      <c r="K29" s="24" t="str">
        <f aca="false">IF(S29&lt;&gt;"OK","",E29*Assumptions!I29+Assumptions!J29)</f>
        <v/>
      </c>
      <c r="L29" s="8" t="str">
        <f aca="false">IF(S29&lt;&gt;"OK","",J29-K29)</f>
        <v/>
      </c>
      <c r="M29" s="29" t="str">
        <f aca="false">IF(S29&lt;&gt;"OK","",1/(1+Settings!$B$15)^((A29-Settings!$B$8)/12))</f>
        <v/>
      </c>
      <c r="N29" s="8" t="str">
        <f aca="false">IF(S29&lt;&gt;"OK","",L29*M29)</f>
        <v/>
      </c>
      <c r="O29" s="24" t="str">
        <f aca="false">IF(S29&lt;&gt;"OK","",H29/Settings!$B$7)</f>
        <v/>
      </c>
      <c r="P29" s="24" t="str">
        <f aca="false">IF(S29&lt;&gt;"OK","",L29/Settings!$B$7)</f>
        <v/>
      </c>
      <c r="Q29" s="24" t="str">
        <f aca="false">IF(S29&lt;&gt;"OK","",(SUM(Observed!$J$6:$J$125)+SUM($H$6:H29))/Settings!$B$7)</f>
        <v/>
      </c>
      <c r="R29" s="24" t="str">
        <f aca="false">IF(S29&lt;&gt;"OK","",(SUM(Observed!$L$6:$L$125)+SUM($L$6:L29))/Settings!$B$7)</f>
        <v/>
      </c>
      <c r="S29" s="16" t="str">
        <f aca="false">IF(Settings!$B$29&lt;&gt;"READY","BLOCKED",IF(B29="PROJECTED","OK","NOT USED"))</f>
        <v>NOT USED</v>
      </c>
    </row>
    <row r="30" customFormat="false" ht="30" hidden="false" customHeight="true" outlineLevel="0" collapsed="false">
      <c r="A30" s="21" t="n">
        <v>25</v>
      </c>
      <c r="B30" s="16" t="str">
        <f aca="false">IF(Settings!$B$26&lt;&gt;"OK","INVALID",IF(A30&lt;=Settings!$B$8,"OBSERVED",IF(A30&lt;=Settings!$B$9,"PROJECTED","OUTSIDE HORIZON")))</f>
        <v>OUTSIDE HORIZON</v>
      </c>
      <c r="C30" s="24" t="str">
        <f aca="false">IF(S30&lt;&gt;"OK","",IF(Settings!$B$10="Repeat",Settings!$B$7,IF(A30=Settings!$B$8+1,Settings!$B$28,D29)))</f>
        <v/>
      </c>
      <c r="D30" s="24" t="str">
        <f aca="false">IF(S30&lt;&gt;"OK","",IF(Settings!$B$10="Subscription",C30*(1-Assumptions!B30),Settings!$B$7*Assumptions!C30))</f>
        <v/>
      </c>
      <c r="E30" s="24" t="str">
        <f aca="false">IF(S30&lt;&gt;"OK","",IF(Settings!$B$10="Subscription",D30,D30*Assumptions!D30))</f>
        <v/>
      </c>
      <c r="F30" s="24" t="str">
        <f aca="false">IF(S30&lt;&gt;"OK","",E30*Assumptions!E30)</f>
        <v/>
      </c>
      <c r="G30" s="24" t="str">
        <f aca="false">IF(S30&lt;&gt;"OK","",F30*Assumptions!F30+Assumptions!K30)</f>
        <v/>
      </c>
      <c r="H30" s="8" t="str">
        <f aca="false">IF(S30&lt;&gt;"OK","",F30-G30)</f>
        <v/>
      </c>
      <c r="I30" s="24" t="str">
        <f aca="false">IF(S30&lt;&gt;"OK","",F30*(1-Assumptions!G30)*(1-Assumptions!F30*Assumptions!H30)-Assumptions!L30)</f>
        <v/>
      </c>
      <c r="J30" s="8" t="str">
        <f aca="false">IF(S30&lt;&gt;"OK","",H30-I30)</f>
        <v/>
      </c>
      <c r="K30" s="24" t="str">
        <f aca="false">IF(S30&lt;&gt;"OK","",E30*Assumptions!I30+Assumptions!J30)</f>
        <v/>
      </c>
      <c r="L30" s="8" t="str">
        <f aca="false">IF(S30&lt;&gt;"OK","",J30-K30)</f>
        <v/>
      </c>
      <c r="M30" s="29" t="str">
        <f aca="false">IF(S30&lt;&gt;"OK","",1/(1+Settings!$B$15)^((A30-Settings!$B$8)/12))</f>
        <v/>
      </c>
      <c r="N30" s="8" t="str">
        <f aca="false">IF(S30&lt;&gt;"OK","",L30*M30)</f>
        <v/>
      </c>
      <c r="O30" s="24" t="str">
        <f aca="false">IF(S30&lt;&gt;"OK","",H30/Settings!$B$7)</f>
        <v/>
      </c>
      <c r="P30" s="24" t="str">
        <f aca="false">IF(S30&lt;&gt;"OK","",L30/Settings!$B$7)</f>
        <v/>
      </c>
      <c r="Q30" s="24" t="str">
        <f aca="false">IF(S30&lt;&gt;"OK","",(SUM(Observed!$J$6:$J$125)+SUM($H$6:H30))/Settings!$B$7)</f>
        <v/>
      </c>
      <c r="R30" s="24" t="str">
        <f aca="false">IF(S30&lt;&gt;"OK","",(SUM(Observed!$L$6:$L$125)+SUM($L$6:L30))/Settings!$B$7)</f>
        <v/>
      </c>
      <c r="S30" s="16" t="str">
        <f aca="false">IF(Settings!$B$29&lt;&gt;"READY","BLOCKED",IF(B30="PROJECTED","OK","NOT USED"))</f>
        <v>NOT USED</v>
      </c>
    </row>
    <row r="31" customFormat="false" ht="30" hidden="false" customHeight="true" outlineLevel="0" collapsed="false">
      <c r="A31" s="21" t="n">
        <v>26</v>
      </c>
      <c r="B31" s="16" t="str">
        <f aca="false">IF(Settings!$B$26&lt;&gt;"OK","INVALID",IF(A31&lt;=Settings!$B$8,"OBSERVED",IF(A31&lt;=Settings!$B$9,"PROJECTED","OUTSIDE HORIZON")))</f>
        <v>OUTSIDE HORIZON</v>
      </c>
      <c r="C31" s="24" t="str">
        <f aca="false">IF(S31&lt;&gt;"OK","",IF(Settings!$B$10="Repeat",Settings!$B$7,IF(A31=Settings!$B$8+1,Settings!$B$28,D30)))</f>
        <v/>
      </c>
      <c r="D31" s="24" t="str">
        <f aca="false">IF(S31&lt;&gt;"OK","",IF(Settings!$B$10="Subscription",C31*(1-Assumptions!B31),Settings!$B$7*Assumptions!C31))</f>
        <v/>
      </c>
      <c r="E31" s="24" t="str">
        <f aca="false">IF(S31&lt;&gt;"OK","",IF(Settings!$B$10="Subscription",D31,D31*Assumptions!D31))</f>
        <v/>
      </c>
      <c r="F31" s="24" t="str">
        <f aca="false">IF(S31&lt;&gt;"OK","",E31*Assumptions!E31)</f>
        <v/>
      </c>
      <c r="G31" s="24" t="str">
        <f aca="false">IF(S31&lt;&gt;"OK","",F31*Assumptions!F31+Assumptions!K31)</f>
        <v/>
      </c>
      <c r="H31" s="8" t="str">
        <f aca="false">IF(S31&lt;&gt;"OK","",F31-G31)</f>
        <v/>
      </c>
      <c r="I31" s="24" t="str">
        <f aca="false">IF(S31&lt;&gt;"OK","",F31*(1-Assumptions!G31)*(1-Assumptions!F31*Assumptions!H31)-Assumptions!L31)</f>
        <v/>
      </c>
      <c r="J31" s="8" t="str">
        <f aca="false">IF(S31&lt;&gt;"OK","",H31-I31)</f>
        <v/>
      </c>
      <c r="K31" s="24" t="str">
        <f aca="false">IF(S31&lt;&gt;"OK","",E31*Assumptions!I31+Assumptions!J31)</f>
        <v/>
      </c>
      <c r="L31" s="8" t="str">
        <f aca="false">IF(S31&lt;&gt;"OK","",J31-K31)</f>
        <v/>
      </c>
      <c r="M31" s="29" t="str">
        <f aca="false">IF(S31&lt;&gt;"OK","",1/(1+Settings!$B$15)^((A31-Settings!$B$8)/12))</f>
        <v/>
      </c>
      <c r="N31" s="8" t="str">
        <f aca="false">IF(S31&lt;&gt;"OK","",L31*M31)</f>
        <v/>
      </c>
      <c r="O31" s="24" t="str">
        <f aca="false">IF(S31&lt;&gt;"OK","",H31/Settings!$B$7)</f>
        <v/>
      </c>
      <c r="P31" s="24" t="str">
        <f aca="false">IF(S31&lt;&gt;"OK","",L31/Settings!$B$7)</f>
        <v/>
      </c>
      <c r="Q31" s="24" t="str">
        <f aca="false">IF(S31&lt;&gt;"OK","",(SUM(Observed!$J$6:$J$125)+SUM($H$6:H31))/Settings!$B$7)</f>
        <v/>
      </c>
      <c r="R31" s="24" t="str">
        <f aca="false">IF(S31&lt;&gt;"OK","",(SUM(Observed!$L$6:$L$125)+SUM($L$6:L31))/Settings!$B$7)</f>
        <v/>
      </c>
      <c r="S31" s="16" t="str">
        <f aca="false">IF(Settings!$B$29&lt;&gt;"READY","BLOCKED",IF(B31="PROJECTED","OK","NOT USED"))</f>
        <v>NOT USED</v>
      </c>
    </row>
    <row r="32" customFormat="false" ht="30" hidden="false" customHeight="true" outlineLevel="0" collapsed="false">
      <c r="A32" s="21" t="n">
        <v>27</v>
      </c>
      <c r="B32" s="16" t="str">
        <f aca="false">IF(Settings!$B$26&lt;&gt;"OK","INVALID",IF(A32&lt;=Settings!$B$8,"OBSERVED",IF(A32&lt;=Settings!$B$9,"PROJECTED","OUTSIDE HORIZON")))</f>
        <v>OUTSIDE HORIZON</v>
      </c>
      <c r="C32" s="24" t="str">
        <f aca="false">IF(S32&lt;&gt;"OK","",IF(Settings!$B$10="Repeat",Settings!$B$7,IF(A32=Settings!$B$8+1,Settings!$B$28,D31)))</f>
        <v/>
      </c>
      <c r="D32" s="24" t="str">
        <f aca="false">IF(S32&lt;&gt;"OK","",IF(Settings!$B$10="Subscription",C32*(1-Assumptions!B32),Settings!$B$7*Assumptions!C32))</f>
        <v/>
      </c>
      <c r="E32" s="24" t="str">
        <f aca="false">IF(S32&lt;&gt;"OK","",IF(Settings!$B$10="Subscription",D32,D32*Assumptions!D32))</f>
        <v/>
      </c>
      <c r="F32" s="24" t="str">
        <f aca="false">IF(S32&lt;&gt;"OK","",E32*Assumptions!E32)</f>
        <v/>
      </c>
      <c r="G32" s="24" t="str">
        <f aca="false">IF(S32&lt;&gt;"OK","",F32*Assumptions!F32+Assumptions!K32)</f>
        <v/>
      </c>
      <c r="H32" s="8" t="str">
        <f aca="false">IF(S32&lt;&gt;"OK","",F32-G32)</f>
        <v/>
      </c>
      <c r="I32" s="24" t="str">
        <f aca="false">IF(S32&lt;&gt;"OK","",F32*(1-Assumptions!G32)*(1-Assumptions!F32*Assumptions!H32)-Assumptions!L32)</f>
        <v/>
      </c>
      <c r="J32" s="8" t="str">
        <f aca="false">IF(S32&lt;&gt;"OK","",H32-I32)</f>
        <v/>
      </c>
      <c r="K32" s="24" t="str">
        <f aca="false">IF(S32&lt;&gt;"OK","",E32*Assumptions!I32+Assumptions!J32)</f>
        <v/>
      </c>
      <c r="L32" s="8" t="str">
        <f aca="false">IF(S32&lt;&gt;"OK","",J32-K32)</f>
        <v/>
      </c>
      <c r="M32" s="29" t="str">
        <f aca="false">IF(S32&lt;&gt;"OK","",1/(1+Settings!$B$15)^((A32-Settings!$B$8)/12))</f>
        <v/>
      </c>
      <c r="N32" s="8" t="str">
        <f aca="false">IF(S32&lt;&gt;"OK","",L32*M32)</f>
        <v/>
      </c>
      <c r="O32" s="24" t="str">
        <f aca="false">IF(S32&lt;&gt;"OK","",H32/Settings!$B$7)</f>
        <v/>
      </c>
      <c r="P32" s="24" t="str">
        <f aca="false">IF(S32&lt;&gt;"OK","",L32/Settings!$B$7)</f>
        <v/>
      </c>
      <c r="Q32" s="24" t="str">
        <f aca="false">IF(S32&lt;&gt;"OK","",(SUM(Observed!$J$6:$J$125)+SUM($H$6:H32))/Settings!$B$7)</f>
        <v/>
      </c>
      <c r="R32" s="24" t="str">
        <f aca="false">IF(S32&lt;&gt;"OK","",(SUM(Observed!$L$6:$L$125)+SUM($L$6:L32))/Settings!$B$7)</f>
        <v/>
      </c>
      <c r="S32" s="16" t="str">
        <f aca="false">IF(Settings!$B$29&lt;&gt;"READY","BLOCKED",IF(B32="PROJECTED","OK","NOT USED"))</f>
        <v>NOT USED</v>
      </c>
    </row>
    <row r="33" customFormat="false" ht="30" hidden="false" customHeight="true" outlineLevel="0" collapsed="false">
      <c r="A33" s="21" t="n">
        <v>28</v>
      </c>
      <c r="B33" s="16" t="str">
        <f aca="false">IF(Settings!$B$26&lt;&gt;"OK","INVALID",IF(A33&lt;=Settings!$B$8,"OBSERVED",IF(A33&lt;=Settings!$B$9,"PROJECTED","OUTSIDE HORIZON")))</f>
        <v>OUTSIDE HORIZON</v>
      </c>
      <c r="C33" s="24" t="str">
        <f aca="false">IF(S33&lt;&gt;"OK","",IF(Settings!$B$10="Repeat",Settings!$B$7,IF(A33=Settings!$B$8+1,Settings!$B$28,D32)))</f>
        <v/>
      </c>
      <c r="D33" s="24" t="str">
        <f aca="false">IF(S33&lt;&gt;"OK","",IF(Settings!$B$10="Subscription",C33*(1-Assumptions!B33),Settings!$B$7*Assumptions!C33))</f>
        <v/>
      </c>
      <c r="E33" s="24" t="str">
        <f aca="false">IF(S33&lt;&gt;"OK","",IF(Settings!$B$10="Subscription",D33,D33*Assumptions!D33))</f>
        <v/>
      </c>
      <c r="F33" s="24" t="str">
        <f aca="false">IF(S33&lt;&gt;"OK","",E33*Assumptions!E33)</f>
        <v/>
      </c>
      <c r="G33" s="24" t="str">
        <f aca="false">IF(S33&lt;&gt;"OK","",F33*Assumptions!F33+Assumptions!K33)</f>
        <v/>
      </c>
      <c r="H33" s="8" t="str">
        <f aca="false">IF(S33&lt;&gt;"OK","",F33-G33)</f>
        <v/>
      </c>
      <c r="I33" s="24" t="str">
        <f aca="false">IF(S33&lt;&gt;"OK","",F33*(1-Assumptions!G33)*(1-Assumptions!F33*Assumptions!H33)-Assumptions!L33)</f>
        <v/>
      </c>
      <c r="J33" s="8" t="str">
        <f aca="false">IF(S33&lt;&gt;"OK","",H33-I33)</f>
        <v/>
      </c>
      <c r="K33" s="24" t="str">
        <f aca="false">IF(S33&lt;&gt;"OK","",E33*Assumptions!I33+Assumptions!J33)</f>
        <v/>
      </c>
      <c r="L33" s="8" t="str">
        <f aca="false">IF(S33&lt;&gt;"OK","",J33-K33)</f>
        <v/>
      </c>
      <c r="M33" s="29" t="str">
        <f aca="false">IF(S33&lt;&gt;"OK","",1/(1+Settings!$B$15)^((A33-Settings!$B$8)/12))</f>
        <v/>
      </c>
      <c r="N33" s="8" t="str">
        <f aca="false">IF(S33&lt;&gt;"OK","",L33*M33)</f>
        <v/>
      </c>
      <c r="O33" s="24" t="str">
        <f aca="false">IF(S33&lt;&gt;"OK","",H33/Settings!$B$7)</f>
        <v/>
      </c>
      <c r="P33" s="24" t="str">
        <f aca="false">IF(S33&lt;&gt;"OK","",L33/Settings!$B$7)</f>
        <v/>
      </c>
      <c r="Q33" s="24" t="str">
        <f aca="false">IF(S33&lt;&gt;"OK","",(SUM(Observed!$J$6:$J$125)+SUM($H$6:H33))/Settings!$B$7)</f>
        <v/>
      </c>
      <c r="R33" s="24" t="str">
        <f aca="false">IF(S33&lt;&gt;"OK","",(SUM(Observed!$L$6:$L$125)+SUM($L$6:L33))/Settings!$B$7)</f>
        <v/>
      </c>
      <c r="S33" s="16" t="str">
        <f aca="false">IF(Settings!$B$29&lt;&gt;"READY","BLOCKED",IF(B33="PROJECTED","OK","NOT USED"))</f>
        <v>NOT USED</v>
      </c>
    </row>
    <row r="34" customFormat="false" ht="30" hidden="false" customHeight="true" outlineLevel="0" collapsed="false">
      <c r="A34" s="21" t="n">
        <v>29</v>
      </c>
      <c r="B34" s="16" t="str">
        <f aca="false">IF(Settings!$B$26&lt;&gt;"OK","INVALID",IF(A34&lt;=Settings!$B$8,"OBSERVED",IF(A34&lt;=Settings!$B$9,"PROJECTED","OUTSIDE HORIZON")))</f>
        <v>OUTSIDE HORIZON</v>
      </c>
      <c r="C34" s="24" t="str">
        <f aca="false">IF(S34&lt;&gt;"OK","",IF(Settings!$B$10="Repeat",Settings!$B$7,IF(A34=Settings!$B$8+1,Settings!$B$28,D33)))</f>
        <v/>
      </c>
      <c r="D34" s="24" t="str">
        <f aca="false">IF(S34&lt;&gt;"OK","",IF(Settings!$B$10="Subscription",C34*(1-Assumptions!B34),Settings!$B$7*Assumptions!C34))</f>
        <v/>
      </c>
      <c r="E34" s="24" t="str">
        <f aca="false">IF(S34&lt;&gt;"OK","",IF(Settings!$B$10="Subscription",D34,D34*Assumptions!D34))</f>
        <v/>
      </c>
      <c r="F34" s="24" t="str">
        <f aca="false">IF(S34&lt;&gt;"OK","",E34*Assumptions!E34)</f>
        <v/>
      </c>
      <c r="G34" s="24" t="str">
        <f aca="false">IF(S34&lt;&gt;"OK","",F34*Assumptions!F34+Assumptions!K34)</f>
        <v/>
      </c>
      <c r="H34" s="8" t="str">
        <f aca="false">IF(S34&lt;&gt;"OK","",F34-G34)</f>
        <v/>
      </c>
      <c r="I34" s="24" t="str">
        <f aca="false">IF(S34&lt;&gt;"OK","",F34*(1-Assumptions!G34)*(1-Assumptions!F34*Assumptions!H34)-Assumptions!L34)</f>
        <v/>
      </c>
      <c r="J34" s="8" t="str">
        <f aca="false">IF(S34&lt;&gt;"OK","",H34-I34)</f>
        <v/>
      </c>
      <c r="K34" s="24" t="str">
        <f aca="false">IF(S34&lt;&gt;"OK","",E34*Assumptions!I34+Assumptions!J34)</f>
        <v/>
      </c>
      <c r="L34" s="8" t="str">
        <f aca="false">IF(S34&lt;&gt;"OK","",J34-K34)</f>
        <v/>
      </c>
      <c r="M34" s="29" t="str">
        <f aca="false">IF(S34&lt;&gt;"OK","",1/(1+Settings!$B$15)^((A34-Settings!$B$8)/12))</f>
        <v/>
      </c>
      <c r="N34" s="8" t="str">
        <f aca="false">IF(S34&lt;&gt;"OK","",L34*M34)</f>
        <v/>
      </c>
      <c r="O34" s="24" t="str">
        <f aca="false">IF(S34&lt;&gt;"OK","",H34/Settings!$B$7)</f>
        <v/>
      </c>
      <c r="P34" s="24" t="str">
        <f aca="false">IF(S34&lt;&gt;"OK","",L34/Settings!$B$7)</f>
        <v/>
      </c>
      <c r="Q34" s="24" t="str">
        <f aca="false">IF(S34&lt;&gt;"OK","",(SUM(Observed!$J$6:$J$125)+SUM($H$6:H34))/Settings!$B$7)</f>
        <v/>
      </c>
      <c r="R34" s="24" t="str">
        <f aca="false">IF(S34&lt;&gt;"OK","",(SUM(Observed!$L$6:$L$125)+SUM($L$6:L34))/Settings!$B$7)</f>
        <v/>
      </c>
      <c r="S34" s="16" t="str">
        <f aca="false">IF(Settings!$B$29&lt;&gt;"READY","BLOCKED",IF(B34="PROJECTED","OK","NOT USED"))</f>
        <v>NOT USED</v>
      </c>
    </row>
    <row r="35" customFormat="false" ht="30" hidden="false" customHeight="true" outlineLevel="0" collapsed="false">
      <c r="A35" s="21" t="n">
        <v>30</v>
      </c>
      <c r="B35" s="16" t="str">
        <f aca="false">IF(Settings!$B$26&lt;&gt;"OK","INVALID",IF(A35&lt;=Settings!$B$8,"OBSERVED",IF(A35&lt;=Settings!$B$9,"PROJECTED","OUTSIDE HORIZON")))</f>
        <v>OUTSIDE HORIZON</v>
      </c>
      <c r="C35" s="24" t="str">
        <f aca="false">IF(S35&lt;&gt;"OK","",IF(Settings!$B$10="Repeat",Settings!$B$7,IF(A35=Settings!$B$8+1,Settings!$B$28,D34)))</f>
        <v/>
      </c>
      <c r="D35" s="24" t="str">
        <f aca="false">IF(S35&lt;&gt;"OK","",IF(Settings!$B$10="Subscription",C35*(1-Assumptions!B35),Settings!$B$7*Assumptions!C35))</f>
        <v/>
      </c>
      <c r="E35" s="24" t="str">
        <f aca="false">IF(S35&lt;&gt;"OK","",IF(Settings!$B$10="Subscription",D35,D35*Assumptions!D35))</f>
        <v/>
      </c>
      <c r="F35" s="24" t="str">
        <f aca="false">IF(S35&lt;&gt;"OK","",E35*Assumptions!E35)</f>
        <v/>
      </c>
      <c r="G35" s="24" t="str">
        <f aca="false">IF(S35&lt;&gt;"OK","",F35*Assumptions!F35+Assumptions!K35)</f>
        <v/>
      </c>
      <c r="H35" s="8" t="str">
        <f aca="false">IF(S35&lt;&gt;"OK","",F35-G35)</f>
        <v/>
      </c>
      <c r="I35" s="24" t="str">
        <f aca="false">IF(S35&lt;&gt;"OK","",F35*(1-Assumptions!G35)*(1-Assumptions!F35*Assumptions!H35)-Assumptions!L35)</f>
        <v/>
      </c>
      <c r="J35" s="8" t="str">
        <f aca="false">IF(S35&lt;&gt;"OK","",H35-I35)</f>
        <v/>
      </c>
      <c r="K35" s="24" t="str">
        <f aca="false">IF(S35&lt;&gt;"OK","",E35*Assumptions!I35+Assumptions!J35)</f>
        <v/>
      </c>
      <c r="L35" s="8" t="str">
        <f aca="false">IF(S35&lt;&gt;"OK","",J35-K35)</f>
        <v/>
      </c>
      <c r="M35" s="29" t="str">
        <f aca="false">IF(S35&lt;&gt;"OK","",1/(1+Settings!$B$15)^((A35-Settings!$B$8)/12))</f>
        <v/>
      </c>
      <c r="N35" s="8" t="str">
        <f aca="false">IF(S35&lt;&gt;"OK","",L35*M35)</f>
        <v/>
      </c>
      <c r="O35" s="24" t="str">
        <f aca="false">IF(S35&lt;&gt;"OK","",H35/Settings!$B$7)</f>
        <v/>
      </c>
      <c r="P35" s="24" t="str">
        <f aca="false">IF(S35&lt;&gt;"OK","",L35/Settings!$B$7)</f>
        <v/>
      </c>
      <c r="Q35" s="24" t="str">
        <f aca="false">IF(S35&lt;&gt;"OK","",(SUM(Observed!$J$6:$J$125)+SUM($H$6:H35))/Settings!$B$7)</f>
        <v/>
      </c>
      <c r="R35" s="24" t="str">
        <f aca="false">IF(S35&lt;&gt;"OK","",(SUM(Observed!$L$6:$L$125)+SUM($L$6:L35))/Settings!$B$7)</f>
        <v/>
      </c>
      <c r="S35" s="16" t="str">
        <f aca="false">IF(Settings!$B$29&lt;&gt;"READY","BLOCKED",IF(B35="PROJECTED","OK","NOT USED"))</f>
        <v>NOT USED</v>
      </c>
    </row>
    <row r="36" customFormat="false" ht="30" hidden="false" customHeight="true" outlineLevel="0" collapsed="false">
      <c r="A36" s="21" t="n">
        <v>31</v>
      </c>
      <c r="B36" s="16" t="str">
        <f aca="false">IF(Settings!$B$26&lt;&gt;"OK","INVALID",IF(A36&lt;=Settings!$B$8,"OBSERVED",IF(A36&lt;=Settings!$B$9,"PROJECTED","OUTSIDE HORIZON")))</f>
        <v>OUTSIDE HORIZON</v>
      </c>
      <c r="C36" s="24" t="str">
        <f aca="false">IF(S36&lt;&gt;"OK","",IF(Settings!$B$10="Repeat",Settings!$B$7,IF(A36=Settings!$B$8+1,Settings!$B$28,D35)))</f>
        <v/>
      </c>
      <c r="D36" s="24" t="str">
        <f aca="false">IF(S36&lt;&gt;"OK","",IF(Settings!$B$10="Subscription",C36*(1-Assumptions!B36),Settings!$B$7*Assumptions!C36))</f>
        <v/>
      </c>
      <c r="E36" s="24" t="str">
        <f aca="false">IF(S36&lt;&gt;"OK","",IF(Settings!$B$10="Subscription",D36,D36*Assumptions!D36))</f>
        <v/>
      </c>
      <c r="F36" s="24" t="str">
        <f aca="false">IF(S36&lt;&gt;"OK","",E36*Assumptions!E36)</f>
        <v/>
      </c>
      <c r="G36" s="24" t="str">
        <f aca="false">IF(S36&lt;&gt;"OK","",F36*Assumptions!F36+Assumptions!K36)</f>
        <v/>
      </c>
      <c r="H36" s="8" t="str">
        <f aca="false">IF(S36&lt;&gt;"OK","",F36-G36)</f>
        <v/>
      </c>
      <c r="I36" s="24" t="str">
        <f aca="false">IF(S36&lt;&gt;"OK","",F36*(1-Assumptions!G36)*(1-Assumptions!F36*Assumptions!H36)-Assumptions!L36)</f>
        <v/>
      </c>
      <c r="J36" s="8" t="str">
        <f aca="false">IF(S36&lt;&gt;"OK","",H36-I36)</f>
        <v/>
      </c>
      <c r="K36" s="24" t="str">
        <f aca="false">IF(S36&lt;&gt;"OK","",E36*Assumptions!I36+Assumptions!J36)</f>
        <v/>
      </c>
      <c r="L36" s="8" t="str">
        <f aca="false">IF(S36&lt;&gt;"OK","",J36-K36)</f>
        <v/>
      </c>
      <c r="M36" s="29" t="str">
        <f aca="false">IF(S36&lt;&gt;"OK","",1/(1+Settings!$B$15)^((A36-Settings!$B$8)/12))</f>
        <v/>
      </c>
      <c r="N36" s="8" t="str">
        <f aca="false">IF(S36&lt;&gt;"OK","",L36*M36)</f>
        <v/>
      </c>
      <c r="O36" s="24" t="str">
        <f aca="false">IF(S36&lt;&gt;"OK","",H36/Settings!$B$7)</f>
        <v/>
      </c>
      <c r="P36" s="24" t="str">
        <f aca="false">IF(S36&lt;&gt;"OK","",L36/Settings!$B$7)</f>
        <v/>
      </c>
      <c r="Q36" s="24" t="str">
        <f aca="false">IF(S36&lt;&gt;"OK","",(SUM(Observed!$J$6:$J$125)+SUM($H$6:H36))/Settings!$B$7)</f>
        <v/>
      </c>
      <c r="R36" s="24" t="str">
        <f aca="false">IF(S36&lt;&gt;"OK","",(SUM(Observed!$L$6:$L$125)+SUM($L$6:L36))/Settings!$B$7)</f>
        <v/>
      </c>
      <c r="S36" s="16" t="str">
        <f aca="false">IF(Settings!$B$29&lt;&gt;"READY","BLOCKED",IF(B36="PROJECTED","OK","NOT USED"))</f>
        <v>NOT USED</v>
      </c>
    </row>
    <row r="37" customFormat="false" ht="30" hidden="false" customHeight="true" outlineLevel="0" collapsed="false">
      <c r="A37" s="21" t="n">
        <v>32</v>
      </c>
      <c r="B37" s="16" t="str">
        <f aca="false">IF(Settings!$B$26&lt;&gt;"OK","INVALID",IF(A37&lt;=Settings!$B$8,"OBSERVED",IF(A37&lt;=Settings!$B$9,"PROJECTED","OUTSIDE HORIZON")))</f>
        <v>OUTSIDE HORIZON</v>
      </c>
      <c r="C37" s="24" t="str">
        <f aca="false">IF(S37&lt;&gt;"OK","",IF(Settings!$B$10="Repeat",Settings!$B$7,IF(A37=Settings!$B$8+1,Settings!$B$28,D36)))</f>
        <v/>
      </c>
      <c r="D37" s="24" t="str">
        <f aca="false">IF(S37&lt;&gt;"OK","",IF(Settings!$B$10="Subscription",C37*(1-Assumptions!B37),Settings!$B$7*Assumptions!C37))</f>
        <v/>
      </c>
      <c r="E37" s="24" t="str">
        <f aca="false">IF(S37&lt;&gt;"OK","",IF(Settings!$B$10="Subscription",D37,D37*Assumptions!D37))</f>
        <v/>
      </c>
      <c r="F37" s="24" t="str">
        <f aca="false">IF(S37&lt;&gt;"OK","",E37*Assumptions!E37)</f>
        <v/>
      </c>
      <c r="G37" s="24" t="str">
        <f aca="false">IF(S37&lt;&gt;"OK","",F37*Assumptions!F37+Assumptions!K37)</f>
        <v/>
      </c>
      <c r="H37" s="8" t="str">
        <f aca="false">IF(S37&lt;&gt;"OK","",F37-G37)</f>
        <v/>
      </c>
      <c r="I37" s="24" t="str">
        <f aca="false">IF(S37&lt;&gt;"OK","",F37*(1-Assumptions!G37)*(1-Assumptions!F37*Assumptions!H37)-Assumptions!L37)</f>
        <v/>
      </c>
      <c r="J37" s="8" t="str">
        <f aca="false">IF(S37&lt;&gt;"OK","",H37-I37)</f>
        <v/>
      </c>
      <c r="K37" s="24" t="str">
        <f aca="false">IF(S37&lt;&gt;"OK","",E37*Assumptions!I37+Assumptions!J37)</f>
        <v/>
      </c>
      <c r="L37" s="8" t="str">
        <f aca="false">IF(S37&lt;&gt;"OK","",J37-K37)</f>
        <v/>
      </c>
      <c r="M37" s="29" t="str">
        <f aca="false">IF(S37&lt;&gt;"OK","",1/(1+Settings!$B$15)^((A37-Settings!$B$8)/12))</f>
        <v/>
      </c>
      <c r="N37" s="8" t="str">
        <f aca="false">IF(S37&lt;&gt;"OK","",L37*M37)</f>
        <v/>
      </c>
      <c r="O37" s="24" t="str">
        <f aca="false">IF(S37&lt;&gt;"OK","",H37/Settings!$B$7)</f>
        <v/>
      </c>
      <c r="P37" s="24" t="str">
        <f aca="false">IF(S37&lt;&gt;"OK","",L37/Settings!$B$7)</f>
        <v/>
      </c>
      <c r="Q37" s="24" t="str">
        <f aca="false">IF(S37&lt;&gt;"OK","",(SUM(Observed!$J$6:$J$125)+SUM($H$6:H37))/Settings!$B$7)</f>
        <v/>
      </c>
      <c r="R37" s="24" t="str">
        <f aca="false">IF(S37&lt;&gt;"OK","",(SUM(Observed!$L$6:$L$125)+SUM($L$6:L37))/Settings!$B$7)</f>
        <v/>
      </c>
      <c r="S37" s="16" t="str">
        <f aca="false">IF(Settings!$B$29&lt;&gt;"READY","BLOCKED",IF(B37="PROJECTED","OK","NOT USED"))</f>
        <v>NOT USED</v>
      </c>
    </row>
    <row r="38" customFormat="false" ht="30" hidden="false" customHeight="true" outlineLevel="0" collapsed="false">
      <c r="A38" s="21" t="n">
        <v>33</v>
      </c>
      <c r="B38" s="16" t="str">
        <f aca="false">IF(Settings!$B$26&lt;&gt;"OK","INVALID",IF(A38&lt;=Settings!$B$8,"OBSERVED",IF(A38&lt;=Settings!$B$9,"PROJECTED","OUTSIDE HORIZON")))</f>
        <v>OUTSIDE HORIZON</v>
      </c>
      <c r="C38" s="24" t="str">
        <f aca="false">IF(S38&lt;&gt;"OK","",IF(Settings!$B$10="Repeat",Settings!$B$7,IF(A38=Settings!$B$8+1,Settings!$B$28,D37)))</f>
        <v/>
      </c>
      <c r="D38" s="24" t="str">
        <f aca="false">IF(S38&lt;&gt;"OK","",IF(Settings!$B$10="Subscription",C38*(1-Assumptions!B38),Settings!$B$7*Assumptions!C38))</f>
        <v/>
      </c>
      <c r="E38" s="24" t="str">
        <f aca="false">IF(S38&lt;&gt;"OK","",IF(Settings!$B$10="Subscription",D38,D38*Assumptions!D38))</f>
        <v/>
      </c>
      <c r="F38" s="24" t="str">
        <f aca="false">IF(S38&lt;&gt;"OK","",E38*Assumptions!E38)</f>
        <v/>
      </c>
      <c r="G38" s="24" t="str">
        <f aca="false">IF(S38&lt;&gt;"OK","",F38*Assumptions!F38+Assumptions!K38)</f>
        <v/>
      </c>
      <c r="H38" s="8" t="str">
        <f aca="false">IF(S38&lt;&gt;"OK","",F38-G38)</f>
        <v/>
      </c>
      <c r="I38" s="24" t="str">
        <f aca="false">IF(S38&lt;&gt;"OK","",F38*(1-Assumptions!G38)*(1-Assumptions!F38*Assumptions!H38)-Assumptions!L38)</f>
        <v/>
      </c>
      <c r="J38" s="8" t="str">
        <f aca="false">IF(S38&lt;&gt;"OK","",H38-I38)</f>
        <v/>
      </c>
      <c r="K38" s="24" t="str">
        <f aca="false">IF(S38&lt;&gt;"OK","",E38*Assumptions!I38+Assumptions!J38)</f>
        <v/>
      </c>
      <c r="L38" s="8" t="str">
        <f aca="false">IF(S38&lt;&gt;"OK","",J38-K38)</f>
        <v/>
      </c>
      <c r="M38" s="29" t="str">
        <f aca="false">IF(S38&lt;&gt;"OK","",1/(1+Settings!$B$15)^((A38-Settings!$B$8)/12))</f>
        <v/>
      </c>
      <c r="N38" s="8" t="str">
        <f aca="false">IF(S38&lt;&gt;"OK","",L38*M38)</f>
        <v/>
      </c>
      <c r="O38" s="24" t="str">
        <f aca="false">IF(S38&lt;&gt;"OK","",H38/Settings!$B$7)</f>
        <v/>
      </c>
      <c r="P38" s="24" t="str">
        <f aca="false">IF(S38&lt;&gt;"OK","",L38/Settings!$B$7)</f>
        <v/>
      </c>
      <c r="Q38" s="24" t="str">
        <f aca="false">IF(S38&lt;&gt;"OK","",(SUM(Observed!$J$6:$J$125)+SUM($H$6:H38))/Settings!$B$7)</f>
        <v/>
      </c>
      <c r="R38" s="24" t="str">
        <f aca="false">IF(S38&lt;&gt;"OK","",(SUM(Observed!$L$6:$L$125)+SUM($L$6:L38))/Settings!$B$7)</f>
        <v/>
      </c>
      <c r="S38" s="16" t="str">
        <f aca="false">IF(Settings!$B$29&lt;&gt;"READY","BLOCKED",IF(B38="PROJECTED","OK","NOT USED"))</f>
        <v>NOT USED</v>
      </c>
    </row>
    <row r="39" customFormat="false" ht="30" hidden="false" customHeight="true" outlineLevel="0" collapsed="false">
      <c r="A39" s="21" t="n">
        <v>34</v>
      </c>
      <c r="B39" s="16" t="str">
        <f aca="false">IF(Settings!$B$26&lt;&gt;"OK","INVALID",IF(A39&lt;=Settings!$B$8,"OBSERVED",IF(A39&lt;=Settings!$B$9,"PROJECTED","OUTSIDE HORIZON")))</f>
        <v>OUTSIDE HORIZON</v>
      </c>
      <c r="C39" s="24" t="str">
        <f aca="false">IF(S39&lt;&gt;"OK","",IF(Settings!$B$10="Repeat",Settings!$B$7,IF(A39=Settings!$B$8+1,Settings!$B$28,D38)))</f>
        <v/>
      </c>
      <c r="D39" s="24" t="str">
        <f aca="false">IF(S39&lt;&gt;"OK","",IF(Settings!$B$10="Subscription",C39*(1-Assumptions!B39),Settings!$B$7*Assumptions!C39))</f>
        <v/>
      </c>
      <c r="E39" s="24" t="str">
        <f aca="false">IF(S39&lt;&gt;"OK","",IF(Settings!$B$10="Subscription",D39,D39*Assumptions!D39))</f>
        <v/>
      </c>
      <c r="F39" s="24" t="str">
        <f aca="false">IF(S39&lt;&gt;"OK","",E39*Assumptions!E39)</f>
        <v/>
      </c>
      <c r="G39" s="24" t="str">
        <f aca="false">IF(S39&lt;&gt;"OK","",F39*Assumptions!F39+Assumptions!K39)</f>
        <v/>
      </c>
      <c r="H39" s="8" t="str">
        <f aca="false">IF(S39&lt;&gt;"OK","",F39-G39)</f>
        <v/>
      </c>
      <c r="I39" s="24" t="str">
        <f aca="false">IF(S39&lt;&gt;"OK","",F39*(1-Assumptions!G39)*(1-Assumptions!F39*Assumptions!H39)-Assumptions!L39)</f>
        <v/>
      </c>
      <c r="J39" s="8" t="str">
        <f aca="false">IF(S39&lt;&gt;"OK","",H39-I39)</f>
        <v/>
      </c>
      <c r="K39" s="24" t="str">
        <f aca="false">IF(S39&lt;&gt;"OK","",E39*Assumptions!I39+Assumptions!J39)</f>
        <v/>
      </c>
      <c r="L39" s="8" t="str">
        <f aca="false">IF(S39&lt;&gt;"OK","",J39-K39)</f>
        <v/>
      </c>
      <c r="M39" s="29" t="str">
        <f aca="false">IF(S39&lt;&gt;"OK","",1/(1+Settings!$B$15)^((A39-Settings!$B$8)/12))</f>
        <v/>
      </c>
      <c r="N39" s="8" t="str">
        <f aca="false">IF(S39&lt;&gt;"OK","",L39*M39)</f>
        <v/>
      </c>
      <c r="O39" s="24" t="str">
        <f aca="false">IF(S39&lt;&gt;"OK","",H39/Settings!$B$7)</f>
        <v/>
      </c>
      <c r="P39" s="24" t="str">
        <f aca="false">IF(S39&lt;&gt;"OK","",L39/Settings!$B$7)</f>
        <v/>
      </c>
      <c r="Q39" s="24" t="str">
        <f aca="false">IF(S39&lt;&gt;"OK","",(SUM(Observed!$J$6:$J$125)+SUM($H$6:H39))/Settings!$B$7)</f>
        <v/>
      </c>
      <c r="R39" s="24" t="str">
        <f aca="false">IF(S39&lt;&gt;"OK","",(SUM(Observed!$L$6:$L$125)+SUM($L$6:L39))/Settings!$B$7)</f>
        <v/>
      </c>
      <c r="S39" s="16" t="str">
        <f aca="false">IF(Settings!$B$29&lt;&gt;"READY","BLOCKED",IF(B39="PROJECTED","OK","NOT USED"))</f>
        <v>NOT USED</v>
      </c>
    </row>
    <row r="40" customFormat="false" ht="30" hidden="false" customHeight="true" outlineLevel="0" collapsed="false">
      <c r="A40" s="21" t="n">
        <v>35</v>
      </c>
      <c r="B40" s="16" t="str">
        <f aca="false">IF(Settings!$B$26&lt;&gt;"OK","INVALID",IF(A40&lt;=Settings!$B$8,"OBSERVED",IF(A40&lt;=Settings!$B$9,"PROJECTED","OUTSIDE HORIZON")))</f>
        <v>OUTSIDE HORIZON</v>
      </c>
      <c r="C40" s="24" t="str">
        <f aca="false">IF(S40&lt;&gt;"OK","",IF(Settings!$B$10="Repeat",Settings!$B$7,IF(A40=Settings!$B$8+1,Settings!$B$28,D39)))</f>
        <v/>
      </c>
      <c r="D40" s="24" t="str">
        <f aca="false">IF(S40&lt;&gt;"OK","",IF(Settings!$B$10="Subscription",C40*(1-Assumptions!B40),Settings!$B$7*Assumptions!C40))</f>
        <v/>
      </c>
      <c r="E40" s="24" t="str">
        <f aca="false">IF(S40&lt;&gt;"OK","",IF(Settings!$B$10="Subscription",D40,D40*Assumptions!D40))</f>
        <v/>
      </c>
      <c r="F40" s="24" t="str">
        <f aca="false">IF(S40&lt;&gt;"OK","",E40*Assumptions!E40)</f>
        <v/>
      </c>
      <c r="G40" s="24" t="str">
        <f aca="false">IF(S40&lt;&gt;"OK","",F40*Assumptions!F40+Assumptions!K40)</f>
        <v/>
      </c>
      <c r="H40" s="8" t="str">
        <f aca="false">IF(S40&lt;&gt;"OK","",F40-G40)</f>
        <v/>
      </c>
      <c r="I40" s="24" t="str">
        <f aca="false">IF(S40&lt;&gt;"OK","",F40*(1-Assumptions!G40)*(1-Assumptions!F40*Assumptions!H40)-Assumptions!L40)</f>
        <v/>
      </c>
      <c r="J40" s="8" t="str">
        <f aca="false">IF(S40&lt;&gt;"OK","",H40-I40)</f>
        <v/>
      </c>
      <c r="K40" s="24" t="str">
        <f aca="false">IF(S40&lt;&gt;"OK","",E40*Assumptions!I40+Assumptions!J40)</f>
        <v/>
      </c>
      <c r="L40" s="8" t="str">
        <f aca="false">IF(S40&lt;&gt;"OK","",J40-K40)</f>
        <v/>
      </c>
      <c r="M40" s="29" t="str">
        <f aca="false">IF(S40&lt;&gt;"OK","",1/(1+Settings!$B$15)^((A40-Settings!$B$8)/12))</f>
        <v/>
      </c>
      <c r="N40" s="8" t="str">
        <f aca="false">IF(S40&lt;&gt;"OK","",L40*M40)</f>
        <v/>
      </c>
      <c r="O40" s="24" t="str">
        <f aca="false">IF(S40&lt;&gt;"OK","",H40/Settings!$B$7)</f>
        <v/>
      </c>
      <c r="P40" s="24" t="str">
        <f aca="false">IF(S40&lt;&gt;"OK","",L40/Settings!$B$7)</f>
        <v/>
      </c>
      <c r="Q40" s="24" t="str">
        <f aca="false">IF(S40&lt;&gt;"OK","",(SUM(Observed!$J$6:$J$125)+SUM($H$6:H40))/Settings!$B$7)</f>
        <v/>
      </c>
      <c r="R40" s="24" t="str">
        <f aca="false">IF(S40&lt;&gt;"OK","",(SUM(Observed!$L$6:$L$125)+SUM($L$6:L40))/Settings!$B$7)</f>
        <v/>
      </c>
      <c r="S40" s="16" t="str">
        <f aca="false">IF(Settings!$B$29&lt;&gt;"READY","BLOCKED",IF(B40="PROJECTED","OK","NOT USED"))</f>
        <v>NOT USED</v>
      </c>
    </row>
    <row r="41" customFormat="false" ht="30" hidden="false" customHeight="true" outlineLevel="0" collapsed="false">
      <c r="A41" s="21" t="n">
        <v>36</v>
      </c>
      <c r="B41" s="16" t="str">
        <f aca="false">IF(Settings!$B$26&lt;&gt;"OK","INVALID",IF(A41&lt;=Settings!$B$8,"OBSERVED",IF(A41&lt;=Settings!$B$9,"PROJECTED","OUTSIDE HORIZON")))</f>
        <v>OUTSIDE HORIZON</v>
      </c>
      <c r="C41" s="24" t="str">
        <f aca="false">IF(S41&lt;&gt;"OK","",IF(Settings!$B$10="Repeat",Settings!$B$7,IF(A41=Settings!$B$8+1,Settings!$B$28,D40)))</f>
        <v/>
      </c>
      <c r="D41" s="24" t="str">
        <f aca="false">IF(S41&lt;&gt;"OK","",IF(Settings!$B$10="Subscription",C41*(1-Assumptions!B41),Settings!$B$7*Assumptions!C41))</f>
        <v/>
      </c>
      <c r="E41" s="24" t="str">
        <f aca="false">IF(S41&lt;&gt;"OK","",IF(Settings!$B$10="Subscription",D41,D41*Assumptions!D41))</f>
        <v/>
      </c>
      <c r="F41" s="24" t="str">
        <f aca="false">IF(S41&lt;&gt;"OK","",E41*Assumptions!E41)</f>
        <v/>
      </c>
      <c r="G41" s="24" t="str">
        <f aca="false">IF(S41&lt;&gt;"OK","",F41*Assumptions!F41+Assumptions!K41)</f>
        <v/>
      </c>
      <c r="H41" s="8" t="str">
        <f aca="false">IF(S41&lt;&gt;"OK","",F41-G41)</f>
        <v/>
      </c>
      <c r="I41" s="24" t="str">
        <f aca="false">IF(S41&lt;&gt;"OK","",F41*(1-Assumptions!G41)*(1-Assumptions!F41*Assumptions!H41)-Assumptions!L41)</f>
        <v/>
      </c>
      <c r="J41" s="8" t="str">
        <f aca="false">IF(S41&lt;&gt;"OK","",H41-I41)</f>
        <v/>
      </c>
      <c r="K41" s="24" t="str">
        <f aca="false">IF(S41&lt;&gt;"OK","",E41*Assumptions!I41+Assumptions!J41)</f>
        <v/>
      </c>
      <c r="L41" s="8" t="str">
        <f aca="false">IF(S41&lt;&gt;"OK","",J41-K41)</f>
        <v/>
      </c>
      <c r="M41" s="29" t="str">
        <f aca="false">IF(S41&lt;&gt;"OK","",1/(1+Settings!$B$15)^((A41-Settings!$B$8)/12))</f>
        <v/>
      </c>
      <c r="N41" s="8" t="str">
        <f aca="false">IF(S41&lt;&gt;"OK","",L41*M41)</f>
        <v/>
      </c>
      <c r="O41" s="24" t="str">
        <f aca="false">IF(S41&lt;&gt;"OK","",H41/Settings!$B$7)</f>
        <v/>
      </c>
      <c r="P41" s="24" t="str">
        <f aca="false">IF(S41&lt;&gt;"OK","",L41/Settings!$B$7)</f>
        <v/>
      </c>
      <c r="Q41" s="24" t="str">
        <f aca="false">IF(S41&lt;&gt;"OK","",(SUM(Observed!$J$6:$J$125)+SUM($H$6:H41))/Settings!$B$7)</f>
        <v/>
      </c>
      <c r="R41" s="24" t="str">
        <f aca="false">IF(S41&lt;&gt;"OK","",(SUM(Observed!$L$6:$L$125)+SUM($L$6:L41))/Settings!$B$7)</f>
        <v/>
      </c>
      <c r="S41" s="16" t="str">
        <f aca="false">IF(Settings!$B$29&lt;&gt;"READY","BLOCKED",IF(B41="PROJECTED","OK","NOT USED"))</f>
        <v>NOT USED</v>
      </c>
    </row>
    <row r="42" customFormat="false" ht="30" hidden="false" customHeight="true" outlineLevel="0" collapsed="false">
      <c r="A42" s="21" t="n">
        <v>37</v>
      </c>
      <c r="B42" s="16" t="str">
        <f aca="false">IF(Settings!$B$26&lt;&gt;"OK","INVALID",IF(A42&lt;=Settings!$B$8,"OBSERVED",IF(A42&lt;=Settings!$B$9,"PROJECTED","OUTSIDE HORIZON")))</f>
        <v>OUTSIDE HORIZON</v>
      </c>
      <c r="C42" s="24" t="str">
        <f aca="false">IF(S42&lt;&gt;"OK","",IF(Settings!$B$10="Repeat",Settings!$B$7,IF(A42=Settings!$B$8+1,Settings!$B$28,D41)))</f>
        <v/>
      </c>
      <c r="D42" s="24" t="str">
        <f aca="false">IF(S42&lt;&gt;"OK","",IF(Settings!$B$10="Subscription",C42*(1-Assumptions!B42),Settings!$B$7*Assumptions!C42))</f>
        <v/>
      </c>
      <c r="E42" s="24" t="str">
        <f aca="false">IF(S42&lt;&gt;"OK","",IF(Settings!$B$10="Subscription",D42,D42*Assumptions!D42))</f>
        <v/>
      </c>
      <c r="F42" s="24" t="str">
        <f aca="false">IF(S42&lt;&gt;"OK","",E42*Assumptions!E42)</f>
        <v/>
      </c>
      <c r="G42" s="24" t="str">
        <f aca="false">IF(S42&lt;&gt;"OK","",F42*Assumptions!F42+Assumptions!K42)</f>
        <v/>
      </c>
      <c r="H42" s="8" t="str">
        <f aca="false">IF(S42&lt;&gt;"OK","",F42-G42)</f>
        <v/>
      </c>
      <c r="I42" s="24" t="str">
        <f aca="false">IF(S42&lt;&gt;"OK","",F42*(1-Assumptions!G42)*(1-Assumptions!F42*Assumptions!H42)-Assumptions!L42)</f>
        <v/>
      </c>
      <c r="J42" s="8" t="str">
        <f aca="false">IF(S42&lt;&gt;"OK","",H42-I42)</f>
        <v/>
      </c>
      <c r="K42" s="24" t="str">
        <f aca="false">IF(S42&lt;&gt;"OK","",E42*Assumptions!I42+Assumptions!J42)</f>
        <v/>
      </c>
      <c r="L42" s="8" t="str">
        <f aca="false">IF(S42&lt;&gt;"OK","",J42-K42)</f>
        <v/>
      </c>
      <c r="M42" s="29" t="str">
        <f aca="false">IF(S42&lt;&gt;"OK","",1/(1+Settings!$B$15)^((A42-Settings!$B$8)/12))</f>
        <v/>
      </c>
      <c r="N42" s="8" t="str">
        <f aca="false">IF(S42&lt;&gt;"OK","",L42*M42)</f>
        <v/>
      </c>
      <c r="O42" s="24" t="str">
        <f aca="false">IF(S42&lt;&gt;"OK","",H42/Settings!$B$7)</f>
        <v/>
      </c>
      <c r="P42" s="24" t="str">
        <f aca="false">IF(S42&lt;&gt;"OK","",L42/Settings!$B$7)</f>
        <v/>
      </c>
      <c r="Q42" s="24" t="str">
        <f aca="false">IF(S42&lt;&gt;"OK","",(SUM(Observed!$J$6:$J$125)+SUM($H$6:H42))/Settings!$B$7)</f>
        <v/>
      </c>
      <c r="R42" s="24" t="str">
        <f aca="false">IF(S42&lt;&gt;"OK","",(SUM(Observed!$L$6:$L$125)+SUM($L$6:L42))/Settings!$B$7)</f>
        <v/>
      </c>
      <c r="S42" s="16" t="str">
        <f aca="false">IF(Settings!$B$29&lt;&gt;"READY","BLOCKED",IF(B42="PROJECTED","OK","NOT USED"))</f>
        <v>NOT USED</v>
      </c>
    </row>
    <row r="43" customFormat="false" ht="30" hidden="false" customHeight="true" outlineLevel="0" collapsed="false">
      <c r="A43" s="21" t="n">
        <v>38</v>
      </c>
      <c r="B43" s="16" t="str">
        <f aca="false">IF(Settings!$B$26&lt;&gt;"OK","INVALID",IF(A43&lt;=Settings!$B$8,"OBSERVED",IF(A43&lt;=Settings!$B$9,"PROJECTED","OUTSIDE HORIZON")))</f>
        <v>OUTSIDE HORIZON</v>
      </c>
      <c r="C43" s="24" t="str">
        <f aca="false">IF(S43&lt;&gt;"OK","",IF(Settings!$B$10="Repeat",Settings!$B$7,IF(A43=Settings!$B$8+1,Settings!$B$28,D42)))</f>
        <v/>
      </c>
      <c r="D43" s="24" t="str">
        <f aca="false">IF(S43&lt;&gt;"OK","",IF(Settings!$B$10="Subscription",C43*(1-Assumptions!B43),Settings!$B$7*Assumptions!C43))</f>
        <v/>
      </c>
      <c r="E43" s="24" t="str">
        <f aca="false">IF(S43&lt;&gt;"OK","",IF(Settings!$B$10="Subscription",D43,D43*Assumptions!D43))</f>
        <v/>
      </c>
      <c r="F43" s="24" t="str">
        <f aca="false">IF(S43&lt;&gt;"OK","",E43*Assumptions!E43)</f>
        <v/>
      </c>
      <c r="G43" s="24" t="str">
        <f aca="false">IF(S43&lt;&gt;"OK","",F43*Assumptions!F43+Assumptions!K43)</f>
        <v/>
      </c>
      <c r="H43" s="8" t="str">
        <f aca="false">IF(S43&lt;&gt;"OK","",F43-G43)</f>
        <v/>
      </c>
      <c r="I43" s="24" t="str">
        <f aca="false">IF(S43&lt;&gt;"OK","",F43*(1-Assumptions!G43)*(1-Assumptions!F43*Assumptions!H43)-Assumptions!L43)</f>
        <v/>
      </c>
      <c r="J43" s="8" t="str">
        <f aca="false">IF(S43&lt;&gt;"OK","",H43-I43)</f>
        <v/>
      </c>
      <c r="K43" s="24" t="str">
        <f aca="false">IF(S43&lt;&gt;"OK","",E43*Assumptions!I43+Assumptions!J43)</f>
        <v/>
      </c>
      <c r="L43" s="8" t="str">
        <f aca="false">IF(S43&lt;&gt;"OK","",J43-K43)</f>
        <v/>
      </c>
      <c r="M43" s="29" t="str">
        <f aca="false">IF(S43&lt;&gt;"OK","",1/(1+Settings!$B$15)^((A43-Settings!$B$8)/12))</f>
        <v/>
      </c>
      <c r="N43" s="8" t="str">
        <f aca="false">IF(S43&lt;&gt;"OK","",L43*M43)</f>
        <v/>
      </c>
      <c r="O43" s="24" t="str">
        <f aca="false">IF(S43&lt;&gt;"OK","",H43/Settings!$B$7)</f>
        <v/>
      </c>
      <c r="P43" s="24" t="str">
        <f aca="false">IF(S43&lt;&gt;"OK","",L43/Settings!$B$7)</f>
        <v/>
      </c>
      <c r="Q43" s="24" t="str">
        <f aca="false">IF(S43&lt;&gt;"OK","",(SUM(Observed!$J$6:$J$125)+SUM($H$6:H43))/Settings!$B$7)</f>
        <v/>
      </c>
      <c r="R43" s="24" t="str">
        <f aca="false">IF(S43&lt;&gt;"OK","",(SUM(Observed!$L$6:$L$125)+SUM($L$6:L43))/Settings!$B$7)</f>
        <v/>
      </c>
      <c r="S43" s="16" t="str">
        <f aca="false">IF(Settings!$B$29&lt;&gt;"READY","BLOCKED",IF(B43="PROJECTED","OK","NOT USED"))</f>
        <v>NOT USED</v>
      </c>
    </row>
    <row r="44" customFormat="false" ht="30" hidden="false" customHeight="true" outlineLevel="0" collapsed="false">
      <c r="A44" s="21" t="n">
        <v>39</v>
      </c>
      <c r="B44" s="16" t="str">
        <f aca="false">IF(Settings!$B$26&lt;&gt;"OK","INVALID",IF(A44&lt;=Settings!$B$8,"OBSERVED",IF(A44&lt;=Settings!$B$9,"PROJECTED","OUTSIDE HORIZON")))</f>
        <v>OUTSIDE HORIZON</v>
      </c>
      <c r="C44" s="24" t="str">
        <f aca="false">IF(S44&lt;&gt;"OK","",IF(Settings!$B$10="Repeat",Settings!$B$7,IF(A44=Settings!$B$8+1,Settings!$B$28,D43)))</f>
        <v/>
      </c>
      <c r="D44" s="24" t="str">
        <f aca="false">IF(S44&lt;&gt;"OK","",IF(Settings!$B$10="Subscription",C44*(1-Assumptions!B44),Settings!$B$7*Assumptions!C44))</f>
        <v/>
      </c>
      <c r="E44" s="24" t="str">
        <f aca="false">IF(S44&lt;&gt;"OK","",IF(Settings!$B$10="Subscription",D44,D44*Assumptions!D44))</f>
        <v/>
      </c>
      <c r="F44" s="24" t="str">
        <f aca="false">IF(S44&lt;&gt;"OK","",E44*Assumptions!E44)</f>
        <v/>
      </c>
      <c r="G44" s="24" t="str">
        <f aca="false">IF(S44&lt;&gt;"OK","",F44*Assumptions!F44+Assumptions!K44)</f>
        <v/>
      </c>
      <c r="H44" s="8" t="str">
        <f aca="false">IF(S44&lt;&gt;"OK","",F44-G44)</f>
        <v/>
      </c>
      <c r="I44" s="24" t="str">
        <f aca="false">IF(S44&lt;&gt;"OK","",F44*(1-Assumptions!G44)*(1-Assumptions!F44*Assumptions!H44)-Assumptions!L44)</f>
        <v/>
      </c>
      <c r="J44" s="8" t="str">
        <f aca="false">IF(S44&lt;&gt;"OK","",H44-I44)</f>
        <v/>
      </c>
      <c r="K44" s="24" t="str">
        <f aca="false">IF(S44&lt;&gt;"OK","",E44*Assumptions!I44+Assumptions!J44)</f>
        <v/>
      </c>
      <c r="L44" s="8" t="str">
        <f aca="false">IF(S44&lt;&gt;"OK","",J44-K44)</f>
        <v/>
      </c>
      <c r="M44" s="29" t="str">
        <f aca="false">IF(S44&lt;&gt;"OK","",1/(1+Settings!$B$15)^((A44-Settings!$B$8)/12))</f>
        <v/>
      </c>
      <c r="N44" s="8" t="str">
        <f aca="false">IF(S44&lt;&gt;"OK","",L44*M44)</f>
        <v/>
      </c>
      <c r="O44" s="24" t="str">
        <f aca="false">IF(S44&lt;&gt;"OK","",H44/Settings!$B$7)</f>
        <v/>
      </c>
      <c r="P44" s="24" t="str">
        <f aca="false">IF(S44&lt;&gt;"OK","",L44/Settings!$B$7)</f>
        <v/>
      </c>
      <c r="Q44" s="24" t="str">
        <f aca="false">IF(S44&lt;&gt;"OK","",(SUM(Observed!$J$6:$J$125)+SUM($H$6:H44))/Settings!$B$7)</f>
        <v/>
      </c>
      <c r="R44" s="24" t="str">
        <f aca="false">IF(S44&lt;&gt;"OK","",(SUM(Observed!$L$6:$L$125)+SUM($L$6:L44))/Settings!$B$7)</f>
        <v/>
      </c>
      <c r="S44" s="16" t="str">
        <f aca="false">IF(Settings!$B$29&lt;&gt;"READY","BLOCKED",IF(B44="PROJECTED","OK","NOT USED"))</f>
        <v>NOT USED</v>
      </c>
    </row>
    <row r="45" customFormat="false" ht="30" hidden="false" customHeight="true" outlineLevel="0" collapsed="false">
      <c r="A45" s="21" t="n">
        <v>40</v>
      </c>
      <c r="B45" s="16" t="str">
        <f aca="false">IF(Settings!$B$26&lt;&gt;"OK","INVALID",IF(A45&lt;=Settings!$B$8,"OBSERVED",IF(A45&lt;=Settings!$B$9,"PROJECTED","OUTSIDE HORIZON")))</f>
        <v>OUTSIDE HORIZON</v>
      </c>
      <c r="C45" s="24" t="str">
        <f aca="false">IF(S45&lt;&gt;"OK","",IF(Settings!$B$10="Repeat",Settings!$B$7,IF(A45=Settings!$B$8+1,Settings!$B$28,D44)))</f>
        <v/>
      </c>
      <c r="D45" s="24" t="str">
        <f aca="false">IF(S45&lt;&gt;"OK","",IF(Settings!$B$10="Subscription",C45*(1-Assumptions!B45),Settings!$B$7*Assumptions!C45))</f>
        <v/>
      </c>
      <c r="E45" s="24" t="str">
        <f aca="false">IF(S45&lt;&gt;"OK","",IF(Settings!$B$10="Subscription",D45,D45*Assumptions!D45))</f>
        <v/>
      </c>
      <c r="F45" s="24" t="str">
        <f aca="false">IF(S45&lt;&gt;"OK","",E45*Assumptions!E45)</f>
        <v/>
      </c>
      <c r="G45" s="24" t="str">
        <f aca="false">IF(S45&lt;&gt;"OK","",F45*Assumptions!F45+Assumptions!K45)</f>
        <v/>
      </c>
      <c r="H45" s="8" t="str">
        <f aca="false">IF(S45&lt;&gt;"OK","",F45-G45)</f>
        <v/>
      </c>
      <c r="I45" s="24" t="str">
        <f aca="false">IF(S45&lt;&gt;"OK","",F45*(1-Assumptions!G45)*(1-Assumptions!F45*Assumptions!H45)-Assumptions!L45)</f>
        <v/>
      </c>
      <c r="J45" s="8" t="str">
        <f aca="false">IF(S45&lt;&gt;"OK","",H45-I45)</f>
        <v/>
      </c>
      <c r="K45" s="24" t="str">
        <f aca="false">IF(S45&lt;&gt;"OK","",E45*Assumptions!I45+Assumptions!J45)</f>
        <v/>
      </c>
      <c r="L45" s="8" t="str">
        <f aca="false">IF(S45&lt;&gt;"OK","",J45-K45)</f>
        <v/>
      </c>
      <c r="M45" s="29" t="str">
        <f aca="false">IF(S45&lt;&gt;"OK","",1/(1+Settings!$B$15)^((A45-Settings!$B$8)/12))</f>
        <v/>
      </c>
      <c r="N45" s="8" t="str">
        <f aca="false">IF(S45&lt;&gt;"OK","",L45*M45)</f>
        <v/>
      </c>
      <c r="O45" s="24" t="str">
        <f aca="false">IF(S45&lt;&gt;"OK","",H45/Settings!$B$7)</f>
        <v/>
      </c>
      <c r="P45" s="24" t="str">
        <f aca="false">IF(S45&lt;&gt;"OK","",L45/Settings!$B$7)</f>
        <v/>
      </c>
      <c r="Q45" s="24" t="str">
        <f aca="false">IF(S45&lt;&gt;"OK","",(SUM(Observed!$J$6:$J$125)+SUM($H$6:H45))/Settings!$B$7)</f>
        <v/>
      </c>
      <c r="R45" s="24" t="str">
        <f aca="false">IF(S45&lt;&gt;"OK","",(SUM(Observed!$L$6:$L$125)+SUM($L$6:L45))/Settings!$B$7)</f>
        <v/>
      </c>
      <c r="S45" s="16" t="str">
        <f aca="false">IF(Settings!$B$29&lt;&gt;"READY","BLOCKED",IF(B45="PROJECTED","OK","NOT USED"))</f>
        <v>NOT USED</v>
      </c>
    </row>
    <row r="46" customFormat="false" ht="30" hidden="false" customHeight="true" outlineLevel="0" collapsed="false">
      <c r="A46" s="21" t="n">
        <v>41</v>
      </c>
      <c r="B46" s="16" t="str">
        <f aca="false">IF(Settings!$B$26&lt;&gt;"OK","INVALID",IF(A46&lt;=Settings!$B$8,"OBSERVED",IF(A46&lt;=Settings!$B$9,"PROJECTED","OUTSIDE HORIZON")))</f>
        <v>OUTSIDE HORIZON</v>
      </c>
      <c r="C46" s="24" t="str">
        <f aca="false">IF(S46&lt;&gt;"OK","",IF(Settings!$B$10="Repeat",Settings!$B$7,IF(A46=Settings!$B$8+1,Settings!$B$28,D45)))</f>
        <v/>
      </c>
      <c r="D46" s="24" t="str">
        <f aca="false">IF(S46&lt;&gt;"OK","",IF(Settings!$B$10="Subscription",C46*(1-Assumptions!B46),Settings!$B$7*Assumptions!C46))</f>
        <v/>
      </c>
      <c r="E46" s="24" t="str">
        <f aca="false">IF(S46&lt;&gt;"OK","",IF(Settings!$B$10="Subscription",D46,D46*Assumptions!D46))</f>
        <v/>
      </c>
      <c r="F46" s="24" t="str">
        <f aca="false">IF(S46&lt;&gt;"OK","",E46*Assumptions!E46)</f>
        <v/>
      </c>
      <c r="G46" s="24" t="str">
        <f aca="false">IF(S46&lt;&gt;"OK","",F46*Assumptions!F46+Assumptions!K46)</f>
        <v/>
      </c>
      <c r="H46" s="8" t="str">
        <f aca="false">IF(S46&lt;&gt;"OK","",F46-G46)</f>
        <v/>
      </c>
      <c r="I46" s="24" t="str">
        <f aca="false">IF(S46&lt;&gt;"OK","",F46*(1-Assumptions!G46)*(1-Assumptions!F46*Assumptions!H46)-Assumptions!L46)</f>
        <v/>
      </c>
      <c r="J46" s="8" t="str">
        <f aca="false">IF(S46&lt;&gt;"OK","",H46-I46)</f>
        <v/>
      </c>
      <c r="K46" s="24" t="str">
        <f aca="false">IF(S46&lt;&gt;"OK","",E46*Assumptions!I46+Assumptions!J46)</f>
        <v/>
      </c>
      <c r="L46" s="8" t="str">
        <f aca="false">IF(S46&lt;&gt;"OK","",J46-K46)</f>
        <v/>
      </c>
      <c r="M46" s="29" t="str">
        <f aca="false">IF(S46&lt;&gt;"OK","",1/(1+Settings!$B$15)^((A46-Settings!$B$8)/12))</f>
        <v/>
      </c>
      <c r="N46" s="8" t="str">
        <f aca="false">IF(S46&lt;&gt;"OK","",L46*M46)</f>
        <v/>
      </c>
      <c r="O46" s="24" t="str">
        <f aca="false">IF(S46&lt;&gt;"OK","",H46/Settings!$B$7)</f>
        <v/>
      </c>
      <c r="P46" s="24" t="str">
        <f aca="false">IF(S46&lt;&gt;"OK","",L46/Settings!$B$7)</f>
        <v/>
      </c>
      <c r="Q46" s="24" t="str">
        <f aca="false">IF(S46&lt;&gt;"OK","",(SUM(Observed!$J$6:$J$125)+SUM($H$6:H46))/Settings!$B$7)</f>
        <v/>
      </c>
      <c r="R46" s="24" t="str">
        <f aca="false">IF(S46&lt;&gt;"OK","",(SUM(Observed!$L$6:$L$125)+SUM($L$6:L46))/Settings!$B$7)</f>
        <v/>
      </c>
      <c r="S46" s="16" t="str">
        <f aca="false">IF(Settings!$B$29&lt;&gt;"READY","BLOCKED",IF(B46="PROJECTED","OK","NOT USED"))</f>
        <v>NOT USED</v>
      </c>
    </row>
    <row r="47" customFormat="false" ht="30" hidden="false" customHeight="true" outlineLevel="0" collapsed="false">
      <c r="A47" s="21" t="n">
        <v>42</v>
      </c>
      <c r="B47" s="16" t="str">
        <f aca="false">IF(Settings!$B$26&lt;&gt;"OK","INVALID",IF(A47&lt;=Settings!$B$8,"OBSERVED",IF(A47&lt;=Settings!$B$9,"PROJECTED","OUTSIDE HORIZON")))</f>
        <v>OUTSIDE HORIZON</v>
      </c>
      <c r="C47" s="24" t="str">
        <f aca="false">IF(S47&lt;&gt;"OK","",IF(Settings!$B$10="Repeat",Settings!$B$7,IF(A47=Settings!$B$8+1,Settings!$B$28,D46)))</f>
        <v/>
      </c>
      <c r="D47" s="24" t="str">
        <f aca="false">IF(S47&lt;&gt;"OK","",IF(Settings!$B$10="Subscription",C47*(1-Assumptions!B47),Settings!$B$7*Assumptions!C47))</f>
        <v/>
      </c>
      <c r="E47" s="24" t="str">
        <f aca="false">IF(S47&lt;&gt;"OK","",IF(Settings!$B$10="Subscription",D47,D47*Assumptions!D47))</f>
        <v/>
      </c>
      <c r="F47" s="24" t="str">
        <f aca="false">IF(S47&lt;&gt;"OK","",E47*Assumptions!E47)</f>
        <v/>
      </c>
      <c r="G47" s="24" t="str">
        <f aca="false">IF(S47&lt;&gt;"OK","",F47*Assumptions!F47+Assumptions!K47)</f>
        <v/>
      </c>
      <c r="H47" s="8" t="str">
        <f aca="false">IF(S47&lt;&gt;"OK","",F47-G47)</f>
        <v/>
      </c>
      <c r="I47" s="24" t="str">
        <f aca="false">IF(S47&lt;&gt;"OK","",F47*(1-Assumptions!G47)*(1-Assumptions!F47*Assumptions!H47)-Assumptions!L47)</f>
        <v/>
      </c>
      <c r="J47" s="8" t="str">
        <f aca="false">IF(S47&lt;&gt;"OK","",H47-I47)</f>
        <v/>
      </c>
      <c r="K47" s="24" t="str">
        <f aca="false">IF(S47&lt;&gt;"OK","",E47*Assumptions!I47+Assumptions!J47)</f>
        <v/>
      </c>
      <c r="L47" s="8" t="str">
        <f aca="false">IF(S47&lt;&gt;"OK","",J47-K47)</f>
        <v/>
      </c>
      <c r="M47" s="29" t="str">
        <f aca="false">IF(S47&lt;&gt;"OK","",1/(1+Settings!$B$15)^((A47-Settings!$B$8)/12))</f>
        <v/>
      </c>
      <c r="N47" s="8" t="str">
        <f aca="false">IF(S47&lt;&gt;"OK","",L47*M47)</f>
        <v/>
      </c>
      <c r="O47" s="24" t="str">
        <f aca="false">IF(S47&lt;&gt;"OK","",H47/Settings!$B$7)</f>
        <v/>
      </c>
      <c r="P47" s="24" t="str">
        <f aca="false">IF(S47&lt;&gt;"OK","",L47/Settings!$B$7)</f>
        <v/>
      </c>
      <c r="Q47" s="24" t="str">
        <f aca="false">IF(S47&lt;&gt;"OK","",(SUM(Observed!$J$6:$J$125)+SUM($H$6:H47))/Settings!$B$7)</f>
        <v/>
      </c>
      <c r="R47" s="24" t="str">
        <f aca="false">IF(S47&lt;&gt;"OK","",(SUM(Observed!$L$6:$L$125)+SUM($L$6:L47))/Settings!$B$7)</f>
        <v/>
      </c>
      <c r="S47" s="16" t="str">
        <f aca="false">IF(Settings!$B$29&lt;&gt;"READY","BLOCKED",IF(B47="PROJECTED","OK","NOT USED"))</f>
        <v>NOT USED</v>
      </c>
    </row>
    <row r="48" customFormat="false" ht="30" hidden="false" customHeight="true" outlineLevel="0" collapsed="false">
      <c r="A48" s="21" t="n">
        <v>43</v>
      </c>
      <c r="B48" s="16" t="str">
        <f aca="false">IF(Settings!$B$26&lt;&gt;"OK","INVALID",IF(A48&lt;=Settings!$B$8,"OBSERVED",IF(A48&lt;=Settings!$B$9,"PROJECTED","OUTSIDE HORIZON")))</f>
        <v>OUTSIDE HORIZON</v>
      </c>
      <c r="C48" s="24" t="str">
        <f aca="false">IF(S48&lt;&gt;"OK","",IF(Settings!$B$10="Repeat",Settings!$B$7,IF(A48=Settings!$B$8+1,Settings!$B$28,D47)))</f>
        <v/>
      </c>
      <c r="D48" s="24" t="str">
        <f aca="false">IF(S48&lt;&gt;"OK","",IF(Settings!$B$10="Subscription",C48*(1-Assumptions!B48),Settings!$B$7*Assumptions!C48))</f>
        <v/>
      </c>
      <c r="E48" s="24" t="str">
        <f aca="false">IF(S48&lt;&gt;"OK","",IF(Settings!$B$10="Subscription",D48,D48*Assumptions!D48))</f>
        <v/>
      </c>
      <c r="F48" s="24" t="str">
        <f aca="false">IF(S48&lt;&gt;"OK","",E48*Assumptions!E48)</f>
        <v/>
      </c>
      <c r="G48" s="24" t="str">
        <f aca="false">IF(S48&lt;&gt;"OK","",F48*Assumptions!F48+Assumptions!K48)</f>
        <v/>
      </c>
      <c r="H48" s="8" t="str">
        <f aca="false">IF(S48&lt;&gt;"OK","",F48-G48)</f>
        <v/>
      </c>
      <c r="I48" s="24" t="str">
        <f aca="false">IF(S48&lt;&gt;"OK","",F48*(1-Assumptions!G48)*(1-Assumptions!F48*Assumptions!H48)-Assumptions!L48)</f>
        <v/>
      </c>
      <c r="J48" s="8" t="str">
        <f aca="false">IF(S48&lt;&gt;"OK","",H48-I48)</f>
        <v/>
      </c>
      <c r="K48" s="24" t="str">
        <f aca="false">IF(S48&lt;&gt;"OK","",E48*Assumptions!I48+Assumptions!J48)</f>
        <v/>
      </c>
      <c r="L48" s="8" t="str">
        <f aca="false">IF(S48&lt;&gt;"OK","",J48-K48)</f>
        <v/>
      </c>
      <c r="M48" s="29" t="str">
        <f aca="false">IF(S48&lt;&gt;"OK","",1/(1+Settings!$B$15)^((A48-Settings!$B$8)/12))</f>
        <v/>
      </c>
      <c r="N48" s="8" t="str">
        <f aca="false">IF(S48&lt;&gt;"OK","",L48*M48)</f>
        <v/>
      </c>
      <c r="O48" s="24" t="str">
        <f aca="false">IF(S48&lt;&gt;"OK","",H48/Settings!$B$7)</f>
        <v/>
      </c>
      <c r="P48" s="24" t="str">
        <f aca="false">IF(S48&lt;&gt;"OK","",L48/Settings!$B$7)</f>
        <v/>
      </c>
      <c r="Q48" s="24" t="str">
        <f aca="false">IF(S48&lt;&gt;"OK","",(SUM(Observed!$J$6:$J$125)+SUM($H$6:H48))/Settings!$B$7)</f>
        <v/>
      </c>
      <c r="R48" s="24" t="str">
        <f aca="false">IF(S48&lt;&gt;"OK","",(SUM(Observed!$L$6:$L$125)+SUM($L$6:L48))/Settings!$B$7)</f>
        <v/>
      </c>
      <c r="S48" s="16" t="str">
        <f aca="false">IF(Settings!$B$29&lt;&gt;"READY","BLOCKED",IF(B48="PROJECTED","OK","NOT USED"))</f>
        <v>NOT USED</v>
      </c>
    </row>
    <row r="49" customFormat="false" ht="30" hidden="false" customHeight="true" outlineLevel="0" collapsed="false">
      <c r="A49" s="21" t="n">
        <v>44</v>
      </c>
      <c r="B49" s="16" t="str">
        <f aca="false">IF(Settings!$B$26&lt;&gt;"OK","INVALID",IF(A49&lt;=Settings!$B$8,"OBSERVED",IF(A49&lt;=Settings!$B$9,"PROJECTED","OUTSIDE HORIZON")))</f>
        <v>OUTSIDE HORIZON</v>
      </c>
      <c r="C49" s="24" t="str">
        <f aca="false">IF(S49&lt;&gt;"OK","",IF(Settings!$B$10="Repeat",Settings!$B$7,IF(A49=Settings!$B$8+1,Settings!$B$28,D48)))</f>
        <v/>
      </c>
      <c r="D49" s="24" t="str">
        <f aca="false">IF(S49&lt;&gt;"OK","",IF(Settings!$B$10="Subscription",C49*(1-Assumptions!B49),Settings!$B$7*Assumptions!C49))</f>
        <v/>
      </c>
      <c r="E49" s="24" t="str">
        <f aca="false">IF(S49&lt;&gt;"OK","",IF(Settings!$B$10="Subscription",D49,D49*Assumptions!D49))</f>
        <v/>
      </c>
      <c r="F49" s="24" t="str">
        <f aca="false">IF(S49&lt;&gt;"OK","",E49*Assumptions!E49)</f>
        <v/>
      </c>
      <c r="G49" s="24" t="str">
        <f aca="false">IF(S49&lt;&gt;"OK","",F49*Assumptions!F49+Assumptions!K49)</f>
        <v/>
      </c>
      <c r="H49" s="8" t="str">
        <f aca="false">IF(S49&lt;&gt;"OK","",F49-G49)</f>
        <v/>
      </c>
      <c r="I49" s="24" t="str">
        <f aca="false">IF(S49&lt;&gt;"OK","",F49*(1-Assumptions!G49)*(1-Assumptions!F49*Assumptions!H49)-Assumptions!L49)</f>
        <v/>
      </c>
      <c r="J49" s="8" t="str">
        <f aca="false">IF(S49&lt;&gt;"OK","",H49-I49)</f>
        <v/>
      </c>
      <c r="K49" s="24" t="str">
        <f aca="false">IF(S49&lt;&gt;"OK","",E49*Assumptions!I49+Assumptions!J49)</f>
        <v/>
      </c>
      <c r="L49" s="8" t="str">
        <f aca="false">IF(S49&lt;&gt;"OK","",J49-K49)</f>
        <v/>
      </c>
      <c r="M49" s="29" t="str">
        <f aca="false">IF(S49&lt;&gt;"OK","",1/(1+Settings!$B$15)^((A49-Settings!$B$8)/12))</f>
        <v/>
      </c>
      <c r="N49" s="8" t="str">
        <f aca="false">IF(S49&lt;&gt;"OK","",L49*M49)</f>
        <v/>
      </c>
      <c r="O49" s="24" t="str">
        <f aca="false">IF(S49&lt;&gt;"OK","",H49/Settings!$B$7)</f>
        <v/>
      </c>
      <c r="P49" s="24" t="str">
        <f aca="false">IF(S49&lt;&gt;"OK","",L49/Settings!$B$7)</f>
        <v/>
      </c>
      <c r="Q49" s="24" t="str">
        <f aca="false">IF(S49&lt;&gt;"OK","",(SUM(Observed!$J$6:$J$125)+SUM($H$6:H49))/Settings!$B$7)</f>
        <v/>
      </c>
      <c r="R49" s="24" t="str">
        <f aca="false">IF(S49&lt;&gt;"OK","",(SUM(Observed!$L$6:$L$125)+SUM($L$6:L49))/Settings!$B$7)</f>
        <v/>
      </c>
      <c r="S49" s="16" t="str">
        <f aca="false">IF(Settings!$B$29&lt;&gt;"READY","BLOCKED",IF(B49="PROJECTED","OK","NOT USED"))</f>
        <v>NOT USED</v>
      </c>
    </row>
    <row r="50" customFormat="false" ht="30" hidden="false" customHeight="true" outlineLevel="0" collapsed="false">
      <c r="A50" s="21" t="n">
        <v>45</v>
      </c>
      <c r="B50" s="16" t="str">
        <f aca="false">IF(Settings!$B$26&lt;&gt;"OK","INVALID",IF(A50&lt;=Settings!$B$8,"OBSERVED",IF(A50&lt;=Settings!$B$9,"PROJECTED","OUTSIDE HORIZON")))</f>
        <v>OUTSIDE HORIZON</v>
      </c>
      <c r="C50" s="24" t="str">
        <f aca="false">IF(S50&lt;&gt;"OK","",IF(Settings!$B$10="Repeat",Settings!$B$7,IF(A50=Settings!$B$8+1,Settings!$B$28,D49)))</f>
        <v/>
      </c>
      <c r="D50" s="24" t="str">
        <f aca="false">IF(S50&lt;&gt;"OK","",IF(Settings!$B$10="Subscription",C50*(1-Assumptions!B50),Settings!$B$7*Assumptions!C50))</f>
        <v/>
      </c>
      <c r="E50" s="24" t="str">
        <f aca="false">IF(S50&lt;&gt;"OK","",IF(Settings!$B$10="Subscription",D50,D50*Assumptions!D50))</f>
        <v/>
      </c>
      <c r="F50" s="24" t="str">
        <f aca="false">IF(S50&lt;&gt;"OK","",E50*Assumptions!E50)</f>
        <v/>
      </c>
      <c r="G50" s="24" t="str">
        <f aca="false">IF(S50&lt;&gt;"OK","",F50*Assumptions!F50+Assumptions!K50)</f>
        <v/>
      </c>
      <c r="H50" s="8" t="str">
        <f aca="false">IF(S50&lt;&gt;"OK","",F50-G50)</f>
        <v/>
      </c>
      <c r="I50" s="24" t="str">
        <f aca="false">IF(S50&lt;&gt;"OK","",F50*(1-Assumptions!G50)*(1-Assumptions!F50*Assumptions!H50)-Assumptions!L50)</f>
        <v/>
      </c>
      <c r="J50" s="8" t="str">
        <f aca="false">IF(S50&lt;&gt;"OK","",H50-I50)</f>
        <v/>
      </c>
      <c r="K50" s="24" t="str">
        <f aca="false">IF(S50&lt;&gt;"OK","",E50*Assumptions!I50+Assumptions!J50)</f>
        <v/>
      </c>
      <c r="L50" s="8" t="str">
        <f aca="false">IF(S50&lt;&gt;"OK","",J50-K50)</f>
        <v/>
      </c>
      <c r="M50" s="29" t="str">
        <f aca="false">IF(S50&lt;&gt;"OK","",1/(1+Settings!$B$15)^((A50-Settings!$B$8)/12))</f>
        <v/>
      </c>
      <c r="N50" s="8" t="str">
        <f aca="false">IF(S50&lt;&gt;"OK","",L50*M50)</f>
        <v/>
      </c>
      <c r="O50" s="24" t="str">
        <f aca="false">IF(S50&lt;&gt;"OK","",H50/Settings!$B$7)</f>
        <v/>
      </c>
      <c r="P50" s="24" t="str">
        <f aca="false">IF(S50&lt;&gt;"OK","",L50/Settings!$B$7)</f>
        <v/>
      </c>
      <c r="Q50" s="24" t="str">
        <f aca="false">IF(S50&lt;&gt;"OK","",(SUM(Observed!$J$6:$J$125)+SUM($H$6:H50))/Settings!$B$7)</f>
        <v/>
      </c>
      <c r="R50" s="24" t="str">
        <f aca="false">IF(S50&lt;&gt;"OK","",(SUM(Observed!$L$6:$L$125)+SUM($L$6:L50))/Settings!$B$7)</f>
        <v/>
      </c>
      <c r="S50" s="16" t="str">
        <f aca="false">IF(Settings!$B$29&lt;&gt;"READY","BLOCKED",IF(B50="PROJECTED","OK","NOT USED"))</f>
        <v>NOT USED</v>
      </c>
    </row>
    <row r="51" customFormat="false" ht="30" hidden="false" customHeight="true" outlineLevel="0" collapsed="false">
      <c r="A51" s="21" t="n">
        <v>46</v>
      </c>
      <c r="B51" s="16" t="str">
        <f aca="false">IF(Settings!$B$26&lt;&gt;"OK","INVALID",IF(A51&lt;=Settings!$B$8,"OBSERVED",IF(A51&lt;=Settings!$B$9,"PROJECTED","OUTSIDE HORIZON")))</f>
        <v>OUTSIDE HORIZON</v>
      </c>
      <c r="C51" s="24" t="str">
        <f aca="false">IF(S51&lt;&gt;"OK","",IF(Settings!$B$10="Repeat",Settings!$B$7,IF(A51=Settings!$B$8+1,Settings!$B$28,D50)))</f>
        <v/>
      </c>
      <c r="D51" s="24" t="str">
        <f aca="false">IF(S51&lt;&gt;"OK","",IF(Settings!$B$10="Subscription",C51*(1-Assumptions!B51),Settings!$B$7*Assumptions!C51))</f>
        <v/>
      </c>
      <c r="E51" s="24" t="str">
        <f aca="false">IF(S51&lt;&gt;"OK","",IF(Settings!$B$10="Subscription",D51,D51*Assumptions!D51))</f>
        <v/>
      </c>
      <c r="F51" s="24" t="str">
        <f aca="false">IF(S51&lt;&gt;"OK","",E51*Assumptions!E51)</f>
        <v/>
      </c>
      <c r="G51" s="24" t="str">
        <f aca="false">IF(S51&lt;&gt;"OK","",F51*Assumptions!F51+Assumptions!K51)</f>
        <v/>
      </c>
      <c r="H51" s="8" t="str">
        <f aca="false">IF(S51&lt;&gt;"OK","",F51-G51)</f>
        <v/>
      </c>
      <c r="I51" s="24" t="str">
        <f aca="false">IF(S51&lt;&gt;"OK","",F51*(1-Assumptions!G51)*(1-Assumptions!F51*Assumptions!H51)-Assumptions!L51)</f>
        <v/>
      </c>
      <c r="J51" s="8" t="str">
        <f aca="false">IF(S51&lt;&gt;"OK","",H51-I51)</f>
        <v/>
      </c>
      <c r="K51" s="24" t="str">
        <f aca="false">IF(S51&lt;&gt;"OK","",E51*Assumptions!I51+Assumptions!J51)</f>
        <v/>
      </c>
      <c r="L51" s="8" t="str">
        <f aca="false">IF(S51&lt;&gt;"OK","",J51-K51)</f>
        <v/>
      </c>
      <c r="M51" s="29" t="str">
        <f aca="false">IF(S51&lt;&gt;"OK","",1/(1+Settings!$B$15)^((A51-Settings!$B$8)/12))</f>
        <v/>
      </c>
      <c r="N51" s="8" t="str">
        <f aca="false">IF(S51&lt;&gt;"OK","",L51*M51)</f>
        <v/>
      </c>
      <c r="O51" s="24" t="str">
        <f aca="false">IF(S51&lt;&gt;"OK","",H51/Settings!$B$7)</f>
        <v/>
      </c>
      <c r="P51" s="24" t="str">
        <f aca="false">IF(S51&lt;&gt;"OK","",L51/Settings!$B$7)</f>
        <v/>
      </c>
      <c r="Q51" s="24" t="str">
        <f aca="false">IF(S51&lt;&gt;"OK","",(SUM(Observed!$J$6:$J$125)+SUM($H$6:H51))/Settings!$B$7)</f>
        <v/>
      </c>
      <c r="R51" s="24" t="str">
        <f aca="false">IF(S51&lt;&gt;"OK","",(SUM(Observed!$L$6:$L$125)+SUM($L$6:L51))/Settings!$B$7)</f>
        <v/>
      </c>
      <c r="S51" s="16" t="str">
        <f aca="false">IF(Settings!$B$29&lt;&gt;"READY","BLOCKED",IF(B51="PROJECTED","OK","NOT USED"))</f>
        <v>NOT USED</v>
      </c>
    </row>
    <row r="52" customFormat="false" ht="30" hidden="false" customHeight="true" outlineLevel="0" collapsed="false">
      <c r="A52" s="21" t="n">
        <v>47</v>
      </c>
      <c r="B52" s="16" t="str">
        <f aca="false">IF(Settings!$B$26&lt;&gt;"OK","INVALID",IF(A52&lt;=Settings!$B$8,"OBSERVED",IF(A52&lt;=Settings!$B$9,"PROJECTED","OUTSIDE HORIZON")))</f>
        <v>OUTSIDE HORIZON</v>
      </c>
      <c r="C52" s="24" t="str">
        <f aca="false">IF(S52&lt;&gt;"OK","",IF(Settings!$B$10="Repeat",Settings!$B$7,IF(A52=Settings!$B$8+1,Settings!$B$28,D51)))</f>
        <v/>
      </c>
      <c r="D52" s="24" t="str">
        <f aca="false">IF(S52&lt;&gt;"OK","",IF(Settings!$B$10="Subscription",C52*(1-Assumptions!B52),Settings!$B$7*Assumptions!C52))</f>
        <v/>
      </c>
      <c r="E52" s="24" t="str">
        <f aca="false">IF(S52&lt;&gt;"OK","",IF(Settings!$B$10="Subscription",D52,D52*Assumptions!D52))</f>
        <v/>
      </c>
      <c r="F52" s="24" t="str">
        <f aca="false">IF(S52&lt;&gt;"OK","",E52*Assumptions!E52)</f>
        <v/>
      </c>
      <c r="G52" s="24" t="str">
        <f aca="false">IF(S52&lt;&gt;"OK","",F52*Assumptions!F52+Assumptions!K52)</f>
        <v/>
      </c>
      <c r="H52" s="8" t="str">
        <f aca="false">IF(S52&lt;&gt;"OK","",F52-G52)</f>
        <v/>
      </c>
      <c r="I52" s="24" t="str">
        <f aca="false">IF(S52&lt;&gt;"OK","",F52*(1-Assumptions!G52)*(1-Assumptions!F52*Assumptions!H52)-Assumptions!L52)</f>
        <v/>
      </c>
      <c r="J52" s="8" t="str">
        <f aca="false">IF(S52&lt;&gt;"OK","",H52-I52)</f>
        <v/>
      </c>
      <c r="K52" s="24" t="str">
        <f aca="false">IF(S52&lt;&gt;"OK","",E52*Assumptions!I52+Assumptions!J52)</f>
        <v/>
      </c>
      <c r="L52" s="8" t="str">
        <f aca="false">IF(S52&lt;&gt;"OK","",J52-K52)</f>
        <v/>
      </c>
      <c r="M52" s="29" t="str">
        <f aca="false">IF(S52&lt;&gt;"OK","",1/(1+Settings!$B$15)^((A52-Settings!$B$8)/12))</f>
        <v/>
      </c>
      <c r="N52" s="8" t="str">
        <f aca="false">IF(S52&lt;&gt;"OK","",L52*M52)</f>
        <v/>
      </c>
      <c r="O52" s="24" t="str">
        <f aca="false">IF(S52&lt;&gt;"OK","",H52/Settings!$B$7)</f>
        <v/>
      </c>
      <c r="P52" s="24" t="str">
        <f aca="false">IF(S52&lt;&gt;"OK","",L52/Settings!$B$7)</f>
        <v/>
      </c>
      <c r="Q52" s="24" t="str">
        <f aca="false">IF(S52&lt;&gt;"OK","",(SUM(Observed!$J$6:$J$125)+SUM($H$6:H52))/Settings!$B$7)</f>
        <v/>
      </c>
      <c r="R52" s="24" t="str">
        <f aca="false">IF(S52&lt;&gt;"OK","",(SUM(Observed!$L$6:$L$125)+SUM($L$6:L52))/Settings!$B$7)</f>
        <v/>
      </c>
      <c r="S52" s="16" t="str">
        <f aca="false">IF(Settings!$B$29&lt;&gt;"READY","BLOCKED",IF(B52="PROJECTED","OK","NOT USED"))</f>
        <v>NOT USED</v>
      </c>
    </row>
    <row r="53" customFormat="false" ht="30" hidden="false" customHeight="true" outlineLevel="0" collapsed="false">
      <c r="A53" s="21" t="n">
        <v>48</v>
      </c>
      <c r="B53" s="16" t="str">
        <f aca="false">IF(Settings!$B$26&lt;&gt;"OK","INVALID",IF(A53&lt;=Settings!$B$8,"OBSERVED",IF(A53&lt;=Settings!$B$9,"PROJECTED","OUTSIDE HORIZON")))</f>
        <v>OUTSIDE HORIZON</v>
      </c>
      <c r="C53" s="24" t="str">
        <f aca="false">IF(S53&lt;&gt;"OK","",IF(Settings!$B$10="Repeat",Settings!$B$7,IF(A53=Settings!$B$8+1,Settings!$B$28,D52)))</f>
        <v/>
      </c>
      <c r="D53" s="24" t="str">
        <f aca="false">IF(S53&lt;&gt;"OK","",IF(Settings!$B$10="Subscription",C53*(1-Assumptions!B53),Settings!$B$7*Assumptions!C53))</f>
        <v/>
      </c>
      <c r="E53" s="24" t="str">
        <f aca="false">IF(S53&lt;&gt;"OK","",IF(Settings!$B$10="Subscription",D53,D53*Assumptions!D53))</f>
        <v/>
      </c>
      <c r="F53" s="24" t="str">
        <f aca="false">IF(S53&lt;&gt;"OK","",E53*Assumptions!E53)</f>
        <v/>
      </c>
      <c r="G53" s="24" t="str">
        <f aca="false">IF(S53&lt;&gt;"OK","",F53*Assumptions!F53+Assumptions!K53)</f>
        <v/>
      </c>
      <c r="H53" s="8" t="str">
        <f aca="false">IF(S53&lt;&gt;"OK","",F53-G53)</f>
        <v/>
      </c>
      <c r="I53" s="24" t="str">
        <f aca="false">IF(S53&lt;&gt;"OK","",F53*(1-Assumptions!G53)*(1-Assumptions!F53*Assumptions!H53)-Assumptions!L53)</f>
        <v/>
      </c>
      <c r="J53" s="8" t="str">
        <f aca="false">IF(S53&lt;&gt;"OK","",H53-I53)</f>
        <v/>
      </c>
      <c r="K53" s="24" t="str">
        <f aca="false">IF(S53&lt;&gt;"OK","",E53*Assumptions!I53+Assumptions!J53)</f>
        <v/>
      </c>
      <c r="L53" s="8" t="str">
        <f aca="false">IF(S53&lt;&gt;"OK","",J53-K53)</f>
        <v/>
      </c>
      <c r="M53" s="29" t="str">
        <f aca="false">IF(S53&lt;&gt;"OK","",1/(1+Settings!$B$15)^((A53-Settings!$B$8)/12))</f>
        <v/>
      </c>
      <c r="N53" s="8" t="str">
        <f aca="false">IF(S53&lt;&gt;"OK","",L53*M53)</f>
        <v/>
      </c>
      <c r="O53" s="24" t="str">
        <f aca="false">IF(S53&lt;&gt;"OK","",H53/Settings!$B$7)</f>
        <v/>
      </c>
      <c r="P53" s="24" t="str">
        <f aca="false">IF(S53&lt;&gt;"OK","",L53/Settings!$B$7)</f>
        <v/>
      </c>
      <c r="Q53" s="24" t="str">
        <f aca="false">IF(S53&lt;&gt;"OK","",(SUM(Observed!$J$6:$J$125)+SUM($H$6:H53))/Settings!$B$7)</f>
        <v/>
      </c>
      <c r="R53" s="24" t="str">
        <f aca="false">IF(S53&lt;&gt;"OK","",(SUM(Observed!$L$6:$L$125)+SUM($L$6:L53))/Settings!$B$7)</f>
        <v/>
      </c>
      <c r="S53" s="16" t="str">
        <f aca="false">IF(Settings!$B$29&lt;&gt;"READY","BLOCKED",IF(B53="PROJECTED","OK","NOT USED"))</f>
        <v>NOT USED</v>
      </c>
    </row>
    <row r="54" customFormat="false" ht="30" hidden="false" customHeight="true" outlineLevel="0" collapsed="false">
      <c r="A54" s="21" t="n">
        <v>49</v>
      </c>
      <c r="B54" s="16" t="str">
        <f aca="false">IF(Settings!$B$26&lt;&gt;"OK","INVALID",IF(A54&lt;=Settings!$B$8,"OBSERVED",IF(A54&lt;=Settings!$B$9,"PROJECTED","OUTSIDE HORIZON")))</f>
        <v>OUTSIDE HORIZON</v>
      </c>
      <c r="C54" s="24" t="str">
        <f aca="false">IF(S54&lt;&gt;"OK","",IF(Settings!$B$10="Repeat",Settings!$B$7,IF(A54=Settings!$B$8+1,Settings!$B$28,D53)))</f>
        <v/>
      </c>
      <c r="D54" s="24" t="str">
        <f aca="false">IF(S54&lt;&gt;"OK","",IF(Settings!$B$10="Subscription",C54*(1-Assumptions!B54),Settings!$B$7*Assumptions!C54))</f>
        <v/>
      </c>
      <c r="E54" s="24" t="str">
        <f aca="false">IF(S54&lt;&gt;"OK","",IF(Settings!$B$10="Subscription",D54,D54*Assumptions!D54))</f>
        <v/>
      </c>
      <c r="F54" s="24" t="str">
        <f aca="false">IF(S54&lt;&gt;"OK","",E54*Assumptions!E54)</f>
        <v/>
      </c>
      <c r="G54" s="24" t="str">
        <f aca="false">IF(S54&lt;&gt;"OK","",F54*Assumptions!F54+Assumptions!K54)</f>
        <v/>
      </c>
      <c r="H54" s="8" t="str">
        <f aca="false">IF(S54&lt;&gt;"OK","",F54-G54)</f>
        <v/>
      </c>
      <c r="I54" s="24" t="str">
        <f aca="false">IF(S54&lt;&gt;"OK","",F54*(1-Assumptions!G54)*(1-Assumptions!F54*Assumptions!H54)-Assumptions!L54)</f>
        <v/>
      </c>
      <c r="J54" s="8" t="str">
        <f aca="false">IF(S54&lt;&gt;"OK","",H54-I54)</f>
        <v/>
      </c>
      <c r="K54" s="24" t="str">
        <f aca="false">IF(S54&lt;&gt;"OK","",E54*Assumptions!I54+Assumptions!J54)</f>
        <v/>
      </c>
      <c r="L54" s="8" t="str">
        <f aca="false">IF(S54&lt;&gt;"OK","",J54-K54)</f>
        <v/>
      </c>
      <c r="M54" s="29" t="str">
        <f aca="false">IF(S54&lt;&gt;"OK","",1/(1+Settings!$B$15)^((A54-Settings!$B$8)/12))</f>
        <v/>
      </c>
      <c r="N54" s="8" t="str">
        <f aca="false">IF(S54&lt;&gt;"OK","",L54*M54)</f>
        <v/>
      </c>
      <c r="O54" s="24" t="str">
        <f aca="false">IF(S54&lt;&gt;"OK","",H54/Settings!$B$7)</f>
        <v/>
      </c>
      <c r="P54" s="24" t="str">
        <f aca="false">IF(S54&lt;&gt;"OK","",L54/Settings!$B$7)</f>
        <v/>
      </c>
      <c r="Q54" s="24" t="str">
        <f aca="false">IF(S54&lt;&gt;"OK","",(SUM(Observed!$J$6:$J$125)+SUM($H$6:H54))/Settings!$B$7)</f>
        <v/>
      </c>
      <c r="R54" s="24" t="str">
        <f aca="false">IF(S54&lt;&gt;"OK","",(SUM(Observed!$L$6:$L$125)+SUM($L$6:L54))/Settings!$B$7)</f>
        <v/>
      </c>
      <c r="S54" s="16" t="str">
        <f aca="false">IF(Settings!$B$29&lt;&gt;"READY","BLOCKED",IF(B54="PROJECTED","OK","NOT USED"))</f>
        <v>NOT USED</v>
      </c>
    </row>
    <row r="55" customFormat="false" ht="30" hidden="false" customHeight="true" outlineLevel="0" collapsed="false">
      <c r="A55" s="21" t="n">
        <v>50</v>
      </c>
      <c r="B55" s="16" t="str">
        <f aca="false">IF(Settings!$B$26&lt;&gt;"OK","INVALID",IF(A55&lt;=Settings!$B$8,"OBSERVED",IF(A55&lt;=Settings!$B$9,"PROJECTED","OUTSIDE HORIZON")))</f>
        <v>OUTSIDE HORIZON</v>
      </c>
      <c r="C55" s="24" t="str">
        <f aca="false">IF(S55&lt;&gt;"OK","",IF(Settings!$B$10="Repeat",Settings!$B$7,IF(A55=Settings!$B$8+1,Settings!$B$28,D54)))</f>
        <v/>
      </c>
      <c r="D55" s="24" t="str">
        <f aca="false">IF(S55&lt;&gt;"OK","",IF(Settings!$B$10="Subscription",C55*(1-Assumptions!B55),Settings!$B$7*Assumptions!C55))</f>
        <v/>
      </c>
      <c r="E55" s="24" t="str">
        <f aca="false">IF(S55&lt;&gt;"OK","",IF(Settings!$B$10="Subscription",D55,D55*Assumptions!D55))</f>
        <v/>
      </c>
      <c r="F55" s="24" t="str">
        <f aca="false">IF(S55&lt;&gt;"OK","",E55*Assumptions!E55)</f>
        <v/>
      </c>
      <c r="G55" s="24" t="str">
        <f aca="false">IF(S55&lt;&gt;"OK","",F55*Assumptions!F55+Assumptions!K55)</f>
        <v/>
      </c>
      <c r="H55" s="8" t="str">
        <f aca="false">IF(S55&lt;&gt;"OK","",F55-G55)</f>
        <v/>
      </c>
      <c r="I55" s="24" t="str">
        <f aca="false">IF(S55&lt;&gt;"OK","",F55*(1-Assumptions!G55)*(1-Assumptions!F55*Assumptions!H55)-Assumptions!L55)</f>
        <v/>
      </c>
      <c r="J55" s="8" t="str">
        <f aca="false">IF(S55&lt;&gt;"OK","",H55-I55)</f>
        <v/>
      </c>
      <c r="K55" s="24" t="str">
        <f aca="false">IF(S55&lt;&gt;"OK","",E55*Assumptions!I55+Assumptions!J55)</f>
        <v/>
      </c>
      <c r="L55" s="8" t="str">
        <f aca="false">IF(S55&lt;&gt;"OK","",J55-K55)</f>
        <v/>
      </c>
      <c r="M55" s="29" t="str">
        <f aca="false">IF(S55&lt;&gt;"OK","",1/(1+Settings!$B$15)^((A55-Settings!$B$8)/12))</f>
        <v/>
      </c>
      <c r="N55" s="8" t="str">
        <f aca="false">IF(S55&lt;&gt;"OK","",L55*M55)</f>
        <v/>
      </c>
      <c r="O55" s="24" t="str">
        <f aca="false">IF(S55&lt;&gt;"OK","",H55/Settings!$B$7)</f>
        <v/>
      </c>
      <c r="P55" s="24" t="str">
        <f aca="false">IF(S55&lt;&gt;"OK","",L55/Settings!$B$7)</f>
        <v/>
      </c>
      <c r="Q55" s="24" t="str">
        <f aca="false">IF(S55&lt;&gt;"OK","",(SUM(Observed!$J$6:$J$125)+SUM($H$6:H55))/Settings!$B$7)</f>
        <v/>
      </c>
      <c r="R55" s="24" t="str">
        <f aca="false">IF(S55&lt;&gt;"OK","",(SUM(Observed!$L$6:$L$125)+SUM($L$6:L55))/Settings!$B$7)</f>
        <v/>
      </c>
      <c r="S55" s="16" t="str">
        <f aca="false">IF(Settings!$B$29&lt;&gt;"READY","BLOCKED",IF(B55="PROJECTED","OK","NOT USED"))</f>
        <v>NOT USED</v>
      </c>
    </row>
    <row r="56" customFormat="false" ht="30" hidden="false" customHeight="true" outlineLevel="0" collapsed="false">
      <c r="A56" s="21" t="n">
        <v>51</v>
      </c>
      <c r="B56" s="16" t="str">
        <f aca="false">IF(Settings!$B$26&lt;&gt;"OK","INVALID",IF(A56&lt;=Settings!$B$8,"OBSERVED",IF(A56&lt;=Settings!$B$9,"PROJECTED","OUTSIDE HORIZON")))</f>
        <v>OUTSIDE HORIZON</v>
      </c>
      <c r="C56" s="24" t="str">
        <f aca="false">IF(S56&lt;&gt;"OK","",IF(Settings!$B$10="Repeat",Settings!$B$7,IF(A56=Settings!$B$8+1,Settings!$B$28,D55)))</f>
        <v/>
      </c>
      <c r="D56" s="24" t="str">
        <f aca="false">IF(S56&lt;&gt;"OK","",IF(Settings!$B$10="Subscription",C56*(1-Assumptions!B56),Settings!$B$7*Assumptions!C56))</f>
        <v/>
      </c>
      <c r="E56" s="24" t="str">
        <f aca="false">IF(S56&lt;&gt;"OK","",IF(Settings!$B$10="Subscription",D56,D56*Assumptions!D56))</f>
        <v/>
      </c>
      <c r="F56" s="24" t="str">
        <f aca="false">IF(S56&lt;&gt;"OK","",E56*Assumptions!E56)</f>
        <v/>
      </c>
      <c r="G56" s="24" t="str">
        <f aca="false">IF(S56&lt;&gt;"OK","",F56*Assumptions!F56+Assumptions!K56)</f>
        <v/>
      </c>
      <c r="H56" s="8" t="str">
        <f aca="false">IF(S56&lt;&gt;"OK","",F56-G56)</f>
        <v/>
      </c>
      <c r="I56" s="24" t="str">
        <f aca="false">IF(S56&lt;&gt;"OK","",F56*(1-Assumptions!G56)*(1-Assumptions!F56*Assumptions!H56)-Assumptions!L56)</f>
        <v/>
      </c>
      <c r="J56" s="8" t="str">
        <f aca="false">IF(S56&lt;&gt;"OK","",H56-I56)</f>
        <v/>
      </c>
      <c r="K56" s="24" t="str">
        <f aca="false">IF(S56&lt;&gt;"OK","",E56*Assumptions!I56+Assumptions!J56)</f>
        <v/>
      </c>
      <c r="L56" s="8" t="str">
        <f aca="false">IF(S56&lt;&gt;"OK","",J56-K56)</f>
        <v/>
      </c>
      <c r="M56" s="29" t="str">
        <f aca="false">IF(S56&lt;&gt;"OK","",1/(1+Settings!$B$15)^((A56-Settings!$B$8)/12))</f>
        <v/>
      </c>
      <c r="N56" s="8" t="str">
        <f aca="false">IF(S56&lt;&gt;"OK","",L56*M56)</f>
        <v/>
      </c>
      <c r="O56" s="24" t="str">
        <f aca="false">IF(S56&lt;&gt;"OK","",H56/Settings!$B$7)</f>
        <v/>
      </c>
      <c r="P56" s="24" t="str">
        <f aca="false">IF(S56&lt;&gt;"OK","",L56/Settings!$B$7)</f>
        <v/>
      </c>
      <c r="Q56" s="24" t="str">
        <f aca="false">IF(S56&lt;&gt;"OK","",(SUM(Observed!$J$6:$J$125)+SUM($H$6:H56))/Settings!$B$7)</f>
        <v/>
      </c>
      <c r="R56" s="24" t="str">
        <f aca="false">IF(S56&lt;&gt;"OK","",(SUM(Observed!$L$6:$L$125)+SUM($L$6:L56))/Settings!$B$7)</f>
        <v/>
      </c>
      <c r="S56" s="16" t="str">
        <f aca="false">IF(Settings!$B$29&lt;&gt;"READY","BLOCKED",IF(B56="PROJECTED","OK","NOT USED"))</f>
        <v>NOT USED</v>
      </c>
    </row>
    <row r="57" customFormat="false" ht="30" hidden="false" customHeight="true" outlineLevel="0" collapsed="false">
      <c r="A57" s="21" t="n">
        <v>52</v>
      </c>
      <c r="B57" s="16" t="str">
        <f aca="false">IF(Settings!$B$26&lt;&gt;"OK","INVALID",IF(A57&lt;=Settings!$B$8,"OBSERVED",IF(A57&lt;=Settings!$B$9,"PROJECTED","OUTSIDE HORIZON")))</f>
        <v>OUTSIDE HORIZON</v>
      </c>
      <c r="C57" s="24" t="str">
        <f aca="false">IF(S57&lt;&gt;"OK","",IF(Settings!$B$10="Repeat",Settings!$B$7,IF(A57=Settings!$B$8+1,Settings!$B$28,D56)))</f>
        <v/>
      </c>
      <c r="D57" s="24" t="str">
        <f aca="false">IF(S57&lt;&gt;"OK","",IF(Settings!$B$10="Subscription",C57*(1-Assumptions!B57),Settings!$B$7*Assumptions!C57))</f>
        <v/>
      </c>
      <c r="E57" s="24" t="str">
        <f aca="false">IF(S57&lt;&gt;"OK","",IF(Settings!$B$10="Subscription",D57,D57*Assumptions!D57))</f>
        <v/>
      </c>
      <c r="F57" s="24" t="str">
        <f aca="false">IF(S57&lt;&gt;"OK","",E57*Assumptions!E57)</f>
        <v/>
      </c>
      <c r="G57" s="24" t="str">
        <f aca="false">IF(S57&lt;&gt;"OK","",F57*Assumptions!F57+Assumptions!K57)</f>
        <v/>
      </c>
      <c r="H57" s="8" t="str">
        <f aca="false">IF(S57&lt;&gt;"OK","",F57-G57)</f>
        <v/>
      </c>
      <c r="I57" s="24" t="str">
        <f aca="false">IF(S57&lt;&gt;"OK","",F57*(1-Assumptions!G57)*(1-Assumptions!F57*Assumptions!H57)-Assumptions!L57)</f>
        <v/>
      </c>
      <c r="J57" s="8" t="str">
        <f aca="false">IF(S57&lt;&gt;"OK","",H57-I57)</f>
        <v/>
      </c>
      <c r="K57" s="24" t="str">
        <f aca="false">IF(S57&lt;&gt;"OK","",E57*Assumptions!I57+Assumptions!J57)</f>
        <v/>
      </c>
      <c r="L57" s="8" t="str">
        <f aca="false">IF(S57&lt;&gt;"OK","",J57-K57)</f>
        <v/>
      </c>
      <c r="M57" s="29" t="str">
        <f aca="false">IF(S57&lt;&gt;"OK","",1/(1+Settings!$B$15)^((A57-Settings!$B$8)/12))</f>
        <v/>
      </c>
      <c r="N57" s="8" t="str">
        <f aca="false">IF(S57&lt;&gt;"OK","",L57*M57)</f>
        <v/>
      </c>
      <c r="O57" s="24" t="str">
        <f aca="false">IF(S57&lt;&gt;"OK","",H57/Settings!$B$7)</f>
        <v/>
      </c>
      <c r="P57" s="24" t="str">
        <f aca="false">IF(S57&lt;&gt;"OK","",L57/Settings!$B$7)</f>
        <v/>
      </c>
      <c r="Q57" s="24" t="str">
        <f aca="false">IF(S57&lt;&gt;"OK","",(SUM(Observed!$J$6:$J$125)+SUM($H$6:H57))/Settings!$B$7)</f>
        <v/>
      </c>
      <c r="R57" s="24" t="str">
        <f aca="false">IF(S57&lt;&gt;"OK","",(SUM(Observed!$L$6:$L$125)+SUM($L$6:L57))/Settings!$B$7)</f>
        <v/>
      </c>
      <c r="S57" s="16" t="str">
        <f aca="false">IF(Settings!$B$29&lt;&gt;"READY","BLOCKED",IF(B57="PROJECTED","OK","NOT USED"))</f>
        <v>NOT USED</v>
      </c>
    </row>
    <row r="58" customFormat="false" ht="30" hidden="false" customHeight="true" outlineLevel="0" collapsed="false">
      <c r="A58" s="21" t="n">
        <v>53</v>
      </c>
      <c r="B58" s="16" t="str">
        <f aca="false">IF(Settings!$B$26&lt;&gt;"OK","INVALID",IF(A58&lt;=Settings!$B$8,"OBSERVED",IF(A58&lt;=Settings!$B$9,"PROJECTED","OUTSIDE HORIZON")))</f>
        <v>OUTSIDE HORIZON</v>
      </c>
      <c r="C58" s="24" t="str">
        <f aca="false">IF(S58&lt;&gt;"OK","",IF(Settings!$B$10="Repeat",Settings!$B$7,IF(A58=Settings!$B$8+1,Settings!$B$28,D57)))</f>
        <v/>
      </c>
      <c r="D58" s="24" t="str">
        <f aca="false">IF(S58&lt;&gt;"OK","",IF(Settings!$B$10="Subscription",C58*(1-Assumptions!B58),Settings!$B$7*Assumptions!C58))</f>
        <v/>
      </c>
      <c r="E58" s="24" t="str">
        <f aca="false">IF(S58&lt;&gt;"OK","",IF(Settings!$B$10="Subscription",D58,D58*Assumptions!D58))</f>
        <v/>
      </c>
      <c r="F58" s="24" t="str">
        <f aca="false">IF(S58&lt;&gt;"OK","",E58*Assumptions!E58)</f>
        <v/>
      </c>
      <c r="G58" s="24" t="str">
        <f aca="false">IF(S58&lt;&gt;"OK","",F58*Assumptions!F58+Assumptions!K58)</f>
        <v/>
      </c>
      <c r="H58" s="8" t="str">
        <f aca="false">IF(S58&lt;&gt;"OK","",F58-G58)</f>
        <v/>
      </c>
      <c r="I58" s="24" t="str">
        <f aca="false">IF(S58&lt;&gt;"OK","",F58*(1-Assumptions!G58)*(1-Assumptions!F58*Assumptions!H58)-Assumptions!L58)</f>
        <v/>
      </c>
      <c r="J58" s="8" t="str">
        <f aca="false">IF(S58&lt;&gt;"OK","",H58-I58)</f>
        <v/>
      </c>
      <c r="K58" s="24" t="str">
        <f aca="false">IF(S58&lt;&gt;"OK","",E58*Assumptions!I58+Assumptions!J58)</f>
        <v/>
      </c>
      <c r="L58" s="8" t="str">
        <f aca="false">IF(S58&lt;&gt;"OK","",J58-K58)</f>
        <v/>
      </c>
      <c r="M58" s="29" t="str">
        <f aca="false">IF(S58&lt;&gt;"OK","",1/(1+Settings!$B$15)^((A58-Settings!$B$8)/12))</f>
        <v/>
      </c>
      <c r="N58" s="8" t="str">
        <f aca="false">IF(S58&lt;&gt;"OK","",L58*M58)</f>
        <v/>
      </c>
      <c r="O58" s="24" t="str">
        <f aca="false">IF(S58&lt;&gt;"OK","",H58/Settings!$B$7)</f>
        <v/>
      </c>
      <c r="P58" s="24" t="str">
        <f aca="false">IF(S58&lt;&gt;"OK","",L58/Settings!$B$7)</f>
        <v/>
      </c>
      <c r="Q58" s="24" t="str">
        <f aca="false">IF(S58&lt;&gt;"OK","",(SUM(Observed!$J$6:$J$125)+SUM($H$6:H58))/Settings!$B$7)</f>
        <v/>
      </c>
      <c r="R58" s="24" t="str">
        <f aca="false">IF(S58&lt;&gt;"OK","",(SUM(Observed!$L$6:$L$125)+SUM($L$6:L58))/Settings!$B$7)</f>
        <v/>
      </c>
      <c r="S58" s="16" t="str">
        <f aca="false">IF(Settings!$B$29&lt;&gt;"READY","BLOCKED",IF(B58="PROJECTED","OK","NOT USED"))</f>
        <v>NOT USED</v>
      </c>
    </row>
    <row r="59" customFormat="false" ht="30" hidden="false" customHeight="true" outlineLevel="0" collapsed="false">
      <c r="A59" s="21" t="n">
        <v>54</v>
      </c>
      <c r="B59" s="16" t="str">
        <f aca="false">IF(Settings!$B$26&lt;&gt;"OK","INVALID",IF(A59&lt;=Settings!$B$8,"OBSERVED",IF(A59&lt;=Settings!$B$9,"PROJECTED","OUTSIDE HORIZON")))</f>
        <v>OUTSIDE HORIZON</v>
      </c>
      <c r="C59" s="24" t="str">
        <f aca="false">IF(S59&lt;&gt;"OK","",IF(Settings!$B$10="Repeat",Settings!$B$7,IF(A59=Settings!$B$8+1,Settings!$B$28,D58)))</f>
        <v/>
      </c>
      <c r="D59" s="24" t="str">
        <f aca="false">IF(S59&lt;&gt;"OK","",IF(Settings!$B$10="Subscription",C59*(1-Assumptions!B59),Settings!$B$7*Assumptions!C59))</f>
        <v/>
      </c>
      <c r="E59" s="24" t="str">
        <f aca="false">IF(S59&lt;&gt;"OK","",IF(Settings!$B$10="Subscription",D59,D59*Assumptions!D59))</f>
        <v/>
      </c>
      <c r="F59" s="24" t="str">
        <f aca="false">IF(S59&lt;&gt;"OK","",E59*Assumptions!E59)</f>
        <v/>
      </c>
      <c r="G59" s="24" t="str">
        <f aca="false">IF(S59&lt;&gt;"OK","",F59*Assumptions!F59+Assumptions!K59)</f>
        <v/>
      </c>
      <c r="H59" s="8" t="str">
        <f aca="false">IF(S59&lt;&gt;"OK","",F59-G59)</f>
        <v/>
      </c>
      <c r="I59" s="24" t="str">
        <f aca="false">IF(S59&lt;&gt;"OK","",F59*(1-Assumptions!G59)*(1-Assumptions!F59*Assumptions!H59)-Assumptions!L59)</f>
        <v/>
      </c>
      <c r="J59" s="8" t="str">
        <f aca="false">IF(S59&lt;&gt;"OK","",H59-I59)</f>
        <v/>
      </c>
      <c r="K59" s="24" t="str">
        <f aca="false">IF(S59&lt;&gt;"OK","",E59*Assumptions!I59+Assumptions!J59)</f>
        <v/>
      </c>
      <c r="L59" s="8" t="str">
        <f aca="false">IF(S59&lt;&gt;"OK","",J59-K59)</f>
        <v/>
      </c>
      <c r="M59" s="29" t="str">
        <f aca="false">IF(S59&lt;&gt;"OK","",1/(1+Settings!$B$15)^((A59-Settings!$B$8)/12))</f>
        <v/>
      </c>
      <c r="N59" s="8" t="str">
        <f aca="false">IF(S59&lt;&gt;"OK","",L59*M59)</f>
        <v/>
      </c>
      <c r="O59" s="24" t="str">
        <f aca="false">IF(S59&lt;&gt;"OK","",H59/Settings!$B$7)</f>
        <v/>
      </c>
      <c r="P59" s="24" t="str">
        <f aca="false">IF(S59&lt;&gt;"OK","",L59/Settings!$B$7)</f>
        <v/>
      </c>
      <c r="Q59" s="24" t="str">
        <f aca="false">IF(S59&lt;&gt;"OK","",(SUM(Observed!$J$6:$J$125)+SUM($H$6:H59))/Settings!$B$7)</f>
        <v/>
      </c>
      <c r="R59" s="24" t="str">
        <f aca="false">IF(S59&lt;&gt;"OK","",(SUM(Observed!$L$6:$L$125)+SUM($L$6:L59))/Settings!$B$7)</f>
        <v/>
      </c>
      <c r="S59" s="16" t="str">
        <f aca="false">IF(Settings!$B$29&lt;&gt;"READY","BLOCKED",IF(B59="PROJECTED","OK","NOT USED"))</f>
        <v>NOT USED</v>
      </c>
    </row>
    <row r="60" customFormat="false" ht="30" hidden="false" customHeight="true" outlineLevel="0" collapsed="false">
      <c r="A60" s="21" t="n">
        <v>55</v>
      </c>
      <c r="B60" s="16" t="str">
        <f aca="false">IF(Settings!$B$26&lt;&gt;"OK","INVALID",IF(A60&lt;=Settings!$B$8,"OBSERVED",IF(A60&lt;=Settings!$B$9,"PROJECTED","OUTSIDE HORIZON")))</f>
        <v>OUTSIDE HORIZON</v>
      </c>
      <c r="C60" s="24" t="str">
        <f aca="false">IF(S60&lt;&gt;"OK","",IF(Settings!$B$10="Repeat",Settings!$B$7,IF(A60=Settings!$B$8+1,Settings!$B$28,D59)))</f>
        <v/>
      </c>
      <c r="D60" s="24" t="str">
        <f aca="false">IF(S60&lt;&gt;"OK","",IF(Settings!$B$10="Subscription",C60*(1-Assumptions!B60),Settings!$B$7*Assumptions!C60))</f>
        <v/>
      </c>
      <c r="E60" s="24" t="str">
        <f aca="false">IF(S60&lt;&gt;"OK","",IF(Settings!$B$10="Subscription",D60,D60*Assumptions!D60))</f>
        <v/>
      </c>
      <c r="F60" s="24" t="str">
        <f aca="false">IF(S60&lt;&gt;"OK","",E60*Assumptions!E60)</f>
        <v/>
      </c>
      <c r="G60" s="24" t="str">
        <f aca="false">IF(S60&lt;&gt;"OK","",F60*Assumptions!F60+Assumptions!K60)</f>
        <v/>
      </c>
      <c r="H60" s="8" t="str">
        <f aca="false">IF(S60&lt;&gt;"OK","",F60-G60)</f>
        <v/>
      </c>
      <c r="I60" s="24" t="str">
        <f aca="false">IF(S60&lt;&gt;"OK","",F60*(1-Assumptions!G60)*(1-Assumptions!F60*Assumptions!H60)-Assumptions!L60)</f>
        <v/>
      </c>
      <c r="J60" s="8" t="str">
        <f aca="false">IF(S60&lt;&gt;"OK","",H60-I60)</f>
        <v/>
      </c>
      <c r="K60" s="24" t="str">
        <f aca="false">IF(S60&lt;&gt;"OK","",E60*Assumptions!I60+Assumptions!J60)</f>
        <v/>
      </c>
      <c r="L60" s="8" t="str">
        <f aca="false">IF(S60&lt;&gt;"OK","",J60-K60)</f>
        <v/>
      </c>
      <c r="M60" s="29" t="str">
        <f aca="false">IF(S60&lt;&gt;"OK","",1/(1+Settings!$B$15)^((A60-Settings!$B$8)/12))</f>
        <v/>
      </c>
      <c r="N60" s="8" t="str">
        <f aca="false">IF(S60&lt;&gt;"OK","",L60*M60)</f>
        <v/>
      </c>
      <c r="O60" s="24" t="str">
        <f aca="false">IF(S60&lt;&gt;"OK","",H60/Settings!$B$7)</f>
        <v/>
      </c>
      <c r="P60" s="24" t="str">
        <f aca="false">IF(S60&lt;&gt;"OK","",L60/Settings!$B$7)</f>
        <v/>
      </c>
      <c r="Q60" s="24" t="str">
        <f aca="false">IF(S60&lt;&gt;"OK","",(SUM(Observed!$J$6:$J$125)+SUM($H$6:H60))/Settings!$B$7)</f>
        <v/>
      </c>
      <c r="R60" s="24" t="str">
        <f aca="false">IF(S60&lt;&gt;"OK","",(SUM(Observed!$L$6:$L$125)+SUM($L$6:L60))/Settings!$B$7)</f>
        <v/>
      </c>
      <c r="S60" s="16" t="str">
        <f aca="false">IF(Settings!$B$29&lt;&gt;"READY","BLOCKED",IF(B60="PROJECTED","OK","NOT USED"))</f>
        <v>NOT USED</v>
      </c>
    </row>
    <row r="61" customFormat="false" ht="30" hidden="false" customHeight="true" outlineLevel="0" collapsed="false">
      <c r="A61" s="21" t="n">
        <v>56</v>
      </c>
      <c r="B61" s="16" t="str">
        <f aca="false">IF(Settings!$B$26&lt;&gt;"OK","INVALID",IF(A61&lt;=Settings!$B$8,"OBSERVED",IF(A61&lt;=Settings!$B$9,"PROJECTED","OUTSIDE HORIZON")))</f>
        <v>OUTSIDE HORIZON</v>
      </c>
      <c r="C61" s="24" t="str">
        <f aca="false">IF(S61&lt;&gt;"OK","",IF(Settings!$B$10="Repeat",Settings!$B$7,IF(A61=Settings!$B$8+1,Settings!$B$28,D60)))</f>
        <v/>
      </c>
      <c r="D61" s="24" t="str">
        <f aca="false">IF(S61&lt;&gt;"OK","",IF(Settings!$B$10="Subscription",C61*(1-Assumptions!B61),Settings!$B$7*Assumptions!C61))</f>
        <v/>
      </c>
      <c r="E61" s="24" t="str">
        <f aca="false">IF(S61&lt;&gt;"OK","",IF(Settings!$B$10="Subscription",D61,D61*Assumptions!D61))</f>
        <v/>
      </c>
      <c r="F61" s="24" t="str">
        <f aca="false">IF(S61&lt;&gt;"OK","",E61*Assumptions!E61)</f>
        <v/>
      </c>
      <c r="G61" s="24" t="str">
        <f aca="false">IF(S61&lt;&gt;"OK","",F61*Assumptions!F61+Assumptions!K61)</f>
        <v/>
      </c>
      <c r="H61" s="8" t="str">
        <f aca="false">IF(S61&lt;&gt;"OK","",F61-G61)</f>
        <v/>
      </c>
      <c r="I61" s="24" t="str">
        <f aca="false">IF(S61&lt;&gt;"OK","",F61*(1-Assumptions!G61)*(1-Assumptions!F61*Assumptions!H61)-Assumptions!L61)</f>
        <v/>
      </c>
      <c r="J61" s="8" t="str">
        <f aca="false">IF(S61&lt;&gt;"OK","",H61-I61)</f>
        <v/>
      </c>
      <c r="K61" s="24" t="str">
        <f aca="false">IF(S61&lt;&gt;"OK","",E61*Assumptions!I61+Assumptions!J61)</f>
        <v/>
      </c>
      <c r="L61" s="8" t="str">
        <f aca="false">IF(S61&lt;&gt;"OK","",J61-K61)</f>
        <v/>
      </c>
      <c r="M61" s="29" t="str">
        <f aca="false">IF(S61&lt;&gt;"OK","",1/(1+Settings!$B$15)^((A61-Settings!$B$8)/12))</f>
        <v/>
      </c>
      <c r="N61" s="8" t="str">
        <f aca="false">IF(S61&lt;&gt;"OK","",L61*M61)</f>
        <v/>
      </c>
      <c r="O61" s="24" t="str">
        <f aca="false">IF(S61&lt;&gt;"OK","",H61/Settings!$B$7)</f>
        <v/>
      </c>
      <c r="P61" s="24" t="str">
        <f aca="false">IF(S61&lt;&gt;"OK","",L61/Settings!$B$7)</f>
        <v/>
      </c>
      <c r="Q61" s="24" t="str">
        <f aca="false">IF(S61&lt;&gt;"OK","",(SUM(Observed!$J$6:$J$125)+SUM($H$6:H61))/Settings!$B$7)</f>
        <v/>
      </c>
      <c r="R61" s="24" t="str">
        <f aca="false">IF(S61&lt;&gt;"OK","",(SUM(Observed!$L$6:$L$125)+SUM($L$6:L61))/Settings!$B$7)</f>
        <v/>
      </c>
      <c r="S61" s="16" t="str">
        <f aca="false">IF(Settings!$B$29&lt;&gt;"READY","BLOCKED",IF(B61="PROJECTED","OK","NOT USED"))</f>
        <v>NOT USED</v>
      </c>
    </row>
    <row r="62" customFormat="false" ht="30" hidden="false" customHeight="true" outlineLevel="0" collapsed="false">
      <c r="A62" s="21" t="n">
        <v>57</v>
      </c>
      <c r="B62" s="16" t="str">
        <f aca="false">IF(Settings!$B$26&lt;&gt;"OK","INVALID",IF(A62&lt;=Settings!$B$8,"OBSERVED",IF(A62&lt;=Settings!$B$9,"PROJECTED","OUTSIDE HORIZON")))</f>
        <v>OUTSIDE HORIZON</v>
      </c>
      <c r="C62" s="24" t="str">
        <f aca="false">IF(S62&lt;&gt;"OK","",IF(Settings!$B$10="Repeat",Settings!$B$7,IF(A62=Settings!$B$8+1,Settings!$B$28,D61)))</f>
        <v/>
      </c>
      <c r="D62" s="24" t="str">
        <f aca="false">IF(S62&lt;&gt;"OK","",IF(Settings!$B$10="Subscription",C62*(1-Assumptions!B62),Settings!$B$7*Assumptions!C62))</f>
        <v/>
      </c>
      <c r="E62" s="24" t="str">
        <f aca="false">IF(S62&lt;&gt;"OK","",IF(Settings!$B$10="Subscription",D62,D62*Assumptions!D62))</f>
        <v/>
      </c>
      <c r="F62" s="24" t="str">
        <f aca="false">IF(S62&lt;&gt;"OK","",E62*Assumptions!E62)</f>
        <v/>
      </c>
      <c r="G62" s="24" t="str">
        <f aca="false">IF(S62&lt;&gt;"OK","",F62*Assumptions!F62+Assumptions!K62)</f>
        <v/>
      </c>
      <c r="H62" s="8" t="str">
        <f aca="false">IF(S62&lt;&gt;"OK","",F62-G62)</f>
        <v/>
      </c>
      <c r="I62" s="24" t="str">
        <f aca="false">IF(S62&lt;&gt;"OK","",F62*(1-Assumptions!G62)*(1-Assumptions!F62*Assumptions!H62)-Assumptions!L62)</f>
        <v/>
      </c>
      <c r="J62" s="8" t="str">
        <f aca="false">IF(S62&lt;&gt;"OK","",H62-I62)</f>
        <v/>
      </c>
      <c r="K62" s="24" t="str">
        <f aca="false">IF(S62&lt;&gt;"OK","",E62*Assumptions!I62+Assumptions!J62)</f>
        <v/>
      </c>
      <c r="L62" s="8" t="str">
        <f aca="false">IF(S62&lt;&gt;"OK","",J62-K62)</f>
        <v/>
      </c>
      <c r="M62" s="29" t="str">
        <f aca="false">IF(S62&lt;&gt;"OK","",1/(1+Settings!$B$15)^((A62-Settings!$B$8)/12))</f>
        <v/>
      </c>
      <c r="N62" s="8" t="str">
        <f aca="false">IF(S62&lt;&gt;"OK","",L62*M62)</f>
        <v/>
      </c>
      <c r="O62" s="24" t="str">
        <f aca="false">IF(S62&lt;&gt;"OK","",H62/Settings!$B$7)</f>
        <v/>
      </c>
      <c r="P62" s="24" t="str">
        <f aca="false">IF(S62&lt;&gt;"OK","",L62/Settings!$B$7)</f>
        <v/>
      </c>
      <c r="Q62" s="24" t="str">
        <f aca="false">IF(S62&lt;&gt;"OK","",(SUM(Observed!$J$6:$J$125)+SUM($H$6:H62))/Settings!$B$7)</f>
        <v/>
      </c>
      <c r="R62" s="24" t="str">
        <f aca="false">IF(S62&lt;&gt;"OK","",(SUM(Observed!$L$6:$L$125)+SUM($L$6:L62))/Settings!$B$7)</f>
        <v/>
      </c>
      <c r="S62" s="16" t="str">
        <f aca="false">IF(Settings!$B$29&lt;&gt;"READY","BLOCKED",IF(B62="PROJECTED","OK","NOT USED"))</f>
        <v>NOT USED</v>
      </c>
    </row>
    <row r="63" customFormat="false" ht="30" hidden="false" customHeight="true" outlineLevel="0" collapsed="false">
      <c r="A63" s="21" t="n">
        <v>58</v>
      </c>
      <c r="B63" s="16" t="str">
        <f aca="false">IF(Settings!$B$26&lt;&gt;"OK","INVALID",IF(A63&lt;=Settings!$B$8,"OBSERVED",IF(A63&lt;=Settings!$B$9,"PROJECTED","OUTSIDE HORIZON")))</f>
        <v>OUTSIDE HORIZON</v>
      </c>
      <c r="C63" s="24" t="str">
        <f aca="false">IF(S63&lt;&gt;"OK","",IF(Settings!$B$10="Repeat",Settings!$B$7,IF(A63=Settings!$B$8+1,Settings!$B$28,D62)))</f>
        <v/>
      </c>
      <c r="D63" s="24" t="str">
        <f aca="false">IF(S63&lt;&gt;"OK","",IF(Settings!$B$10="Subscription",C63*(1-Assumptions!B63),Settings!$B$7*Assumptions!C63))</f>
        <v/>
      </c>
      <c r="E63" s="24" t="str">
        <f aca="false">IF(S63&lt;&gt;"OK","",IF(Settings!$B$10="Subscription",D63,D63*Assumptions!D63))</f>
        <v/>
      </c>
      <c r="F63" s="24" t="str">
        <f aca="false">IF(S63&lt;&gt;"OK","",E63*Assumptions!E63)</f>
        <v/>
      </c>
      <c r="G63" s="24" t="str">
        <f aca="false">IF(S63&lt;&gt;"OK","",F63*Assumptions!F63+Assumptions!K63)</f>
        <v/>
      </c>
      <c r="H63" s="8" t="str">
        <f aca="false">IF(S63&lt;&gt;"OK","",F63-G63)</f>
        <v/>
      </c>
      <c r="I63" s="24" t="str">
        <f aca="false">IF(S63&lt;&gt;"OK","",F63*(1-Assumptions!G63)*(1-Assumptions!F63*Assumptions!H63)-Assumptions!L63)</f>
        <v/>
      </c>
      <c r="J63" s="8" t="str">
        <f aca="false">IF(S63&lt;&gt;"OK","",H63-I63)</f>
        <v/>
      </c>
      <c r="K63" s="24" t="str">
        <f aca="false">IF(S63&lt;&gt;"OK","",E63*Assumptions!I63+Assumptions!J63)</f>
        <v/>
      </c>
      <c r="L63" s="8" t="str">
        <f aca="false">IF(S63&lt;&gt;"OK","",J63-K63)</f>
        <v/>
      </c>
      <c r="M63" s="29" t="str">
        <f aca="false">IF(S63&lt;&gt;"OK","",1/(1+Settings!$B$15)^((A63-Settings!$B$8)/12))</f>
        <v/>
      </c>
      <c r="N63" s="8" t="str">
        <f aca="false">IF(S63&lt;&gt;"OK","",L63*M63)</f>
        <v/>
      </c>
      <c r="O63" s="24" t="str">
        <f aca="false">IF(S63&lt;&gt;"OK","",H63/Settings!$B$7)</f>
        <v/>
      </c>
      <c r="P63" s="24" t="str">
        <f aca="false">IF(S63&lt;&gt;"OK","",L63/Settings!$B$7)</f>
        <v/>
      </c>
      <c r="Q63" s="24" t="str">
        <f aca="false">IF(S63&lt;&gt;"OK","",(SUM(Observed!$J$6:$J$125)+SUM($H$6:H63))/Settings!$B$7)</f>
        <v/>
      </c>
      <c r="R63" s="24" t="str">
        <f aca="false">IF(S63&lt;&gt;"OK","",(SUM(Observed!$L$6:$L$125)+SUM($L$6:L63))/Settings!$B$7)</f>
        <v/>
      </c>
      <c r="S63" s="16" t="str">
        <f aca="false">IF(Settings!$B$29&lt;&gt;"READY","BLOCKED",IF(B63="PROJECTED","OK","NOT USED"))</f>
        <v>NOT USED</v>
      </c>
    </row>
    <row r="64" customFormat="false" ht="30" hidden="false" customHeight="true" outlineLevel="0" collapsed="false">
      <c r="A64" s="21" t="n">
        <v>59</v>
      </c>
      <c r="B64" s="16" t="str">
        <f aca="false">IF(Settings!$B$26&lt;&gt;"OK","INVALID",IF(A64&lt;=Settings!$B$8,"OBSERVED",IF(A64&lt;=Settings!$B$9,"PROJECTED","OUTSIDE HORIZON")))</f>
        <v>OUTSIDE HORIZON</v>
      </c>
      <c r="C64" s="24" t="str">
        <f aca="false">IF(S64&lt;&gt;"OK","",IF(Settings!$B$10="Repeat",Settings!$B$7,IF(A64=Settings!$B$8+1,Settings!$B$28,D63)))</f>
        <v/>
      </c>
      <c r="D64" s="24" t="str">
        <f aca="false">IF(S64&lt;&gt;"OK","",IF(Settings!$B$10="Subscription",C64*(1-Assumptions!B64),Settings!$B$7*Assumptions!C64))</f>
        <v/>
      </c>
      <c r="E64" s="24" t="str">
        <f aca="false">IF(S64&lt;&gt;"OK","",IF(Settings!$B$10="Subscription",D64,D64*Assumptions!D64))</f>
        <v/>
      </c>
      <c r="F64" s="24" t="str">
        <f aca="false">IF(S64&lt;&gt;"OK","",E64*Assumptions!E64)</f>
        <v/>
      </c>
      <c r="G64" s="24" t="str">
        <f aca="false">IF(S64&lt;&gt;"OK","",F64*Assumptions!F64+Assumptions!K64)</f>
        <v/>
      </c>
      <c r="H64" s="8" t="str">
        <f aca="false">IF(S64&lt;&gt;"OK","",F64-G64)</f>
        <v/>
      </c>
      <c r="I64" s="24" t="str">
        <f aca="false">IF(S64&lt;&gt;"OK","",F64*(1-Assumptions!G64)*(1-Assumptions!F64*Assumptions!H64)-Assumptions!L64)</f>
        <v/>
      </c>
      <c r="J64" s="8" t="str">
        <f aca="false">IF(S64&lt;&gt;"OK","",H64-I64)</f>
        <v/>
      </c>
      <c r="K64" s="24" t="str">
        <f aca="false">IF(S64&lt;&gt;"OK","",E64*Assumptions!I64+Assumptions!J64)</f>
        <v/>
      </c>
      <c r="L64" s="8" t="str">
        <f aca="false">IF(S64&lt;&gt;"OK","",J64-K64)</f>
        <v/>
      </c>
      <c r="M64" s="29" t="str">
        <f aca="false">IF(S64&lt;&gt;"OK","",1/(1+Settings!$B$15)^((A64-Settings!$B$8)/12))</f>
        <v/>
      </c>
      <c r="N64" s="8" t="str">
        <f aca="false">IF(S64&lt;&gt;"OK","",L64*M64)</f>
        <v/>
      </c>
      <c r="O64" s="24" t="str">
        <f aca="false">IF(S64&lt;&gt;"OK","",H64/Settings!$B$7)</f>
        <v/>
      </c>
      <c r="P64" s="24" t="str">
        <f aca="false">IF(S64&lt;&gt;"OK","",L64/Settings!$B$7)</f>
        <v/>
      </c>
      <c r="Q64" s="24" t="str">
        <f aca="false">IF(S64&lt;&gt;"OK","",(SUM(Observed!$J$6:$J$125)+SUM($H$6:H64))/Settings!$B$7)</f>
        <v/>
      </c>
      <c r="R64" s="24" t="str">
        <f aca="false">IF(S64&lt;&gt;"OK","",(SUM(Observed!$L$6:$L$125)+SUM($L$6:L64))/Settings!$B$7)</f>
        <v/>
      </c>
      <c r="S64" s="16" t="str">
        <f aca="false">IF(Settings!$B$29&lt;&gt;"READY","BLOCKED",IF(B64="PROJECTED","OK","NOT USED"))</f>
        <v>NOT USED</v>
      </c>
    </row>
    <row r="65" customFormat="false" ht="30" hidden="false" customHeight="true" outlineLevel="0" collapsed="false">
      <c r="A65" s="21" t="n">
        <v>60</v>
      </c>
      <c r="B65" s="16" t="str">
        <f aca="false">IF(Settings!$B$26&lt;&gt;"OK","INVALID",IF(A65&lt;=Settings!$B$8,"OBSERVED",IF(A65&lt;=Settings!$B$9,"PROJECTED","OUTSIDE HORIZON")))</f>
        <v>OUTSIDE HORIZON</v>
      </c>
      <c r="C65" s="24" t="str">
        <f aca="false">IF(S65&lt;&gt;"OK","",IF(Settings!$B$10="Repeat",Settings!$B$7,IF(A65=Settings!$B$8+1,Settings!$B$28,D64)))</f>
        <v/>
      </c>
      <c r="D65" s="24" t="str">
        <f aca="false">IF(S65&lt;&gt;"OK","",IF(Settings!$B$10="Subscription",C65*(1-Assumptions!B65),Settings!$B$7*Assumptions!C65))</f>
        <v/>
      </c>
      <c r="E65" s="24" t="str">
        <f aca="false">IF(S65&lt;&gt;"OK","",IF(Settings!$B$10="Subscription",D65,D65*Assumptions!D65))</f>
        <v/>
      </c>
      <c r="F65" s="24" t="str">
        <f aca="false">IF(S65&lt;&gt;"OK","",E65*Assumptions!E65)</f>
        <v/>
      </c>
      <c r="G65" s="24" t="str">
        <f aca="false">IF(S65&lt;&gt;"OK","",F65*Assumptions!F65+Assumptions!K65)</f>
        <v/>
      </c>
      <c r="H65" s="8" t="str">
        <f aca="false">IF(S65&lt;&gt;"OK","",F65-G65)</f>
        <v/>
      </c>
      <c r="I65" s="24" t="str">
        <f aca="false">IF(S65&lt;&gt;"OK","",F65*(1-Assumptions!G65)*(1-Assumptions!F65*Assumptions!H65)-Assumptions!L65)</f>
        <v/>
      </c>
      <c r="J65" s="8" t="str">
        <f aca="false">IF(S65&lt;&gt;"OK","",H65-I65)</f>
        <v/>
      </c>
      <c r="K65" s="24" t="str">
        <f aca="false">IF(S65&lt;&gt;"OK","",E65*Assumptions!I65+Assumptions!J65)</f>
        <v/>
      </c>
      <c r="L65" s="8" t="str">
        <f aca="false">IF(S65&lt;&gt;"OK","",J65-K65)</f>
        <v/>
      </c>
      <c r="M65" s="29" t="str">
        <f aca="false">IF(S65&lt;&gt;"OK","",1/(1+Settings!$B$15)^((A65-Settings!$B$8)/12))</f>
        <v/>
      </c>
      <c r="N65" s="8" t="str">
        <f aca="false">IF(S65&lt;&gt;"OK","",L65*M65)</f>
        <v/>
      </c>
      <c r="O65" s="24" t="str">
        <f aca="false">IF(S65&lt;&gt;"OK","",H65/Settings!$B$7)</f>
        <v/>
      </c>
      <c r="P65" s="24" t="str">
        <f aca="false">IF(S65&lt;&gt;"OK","",L65/Settings!$B$7)</f>
        <v/>
      </c>
      <c r="Q65" s="24" t="str">
        <f aca="false">IF(S65&lt;&gt;"OK","",(SUM(Observed!$J$6:$J$125)+SUM($H$6:H65))/Settings!$B$7)</f>
        <v/>
      </c>
      <c r="R65" s="24" t="str">
        <f aca="false">IF(S65&lt;&gt;"OK","",(SUM(Observed!$L$6:$L$125)+SUM($L$6:L65))/Settings!$B$7)</f>
        <v/>
      </c>
      <c r="S65" s="16" t="str">
        <f aca="false">IF(Settings!$B$29&lt;&gt;"READY","BLOCKED",IF(B65="PROJECTED","OK","NOT USED"))</f>
        <v>NOT USED</v>
      </c>
    </row>
    <row r="66" customFormat="false" ht="30" hidden="false" customHeight="true" outlineLevel="0" collapsed="false">
      <c r="A66" s="21" t="n">
        <v>61</v>
      </c>
      <c r="B66" s="16" t="str">
        <f aca="false">IF(Settings!$B$26&lt;&gt;"OK","INVALID",IF(A66&lt;=Settings!$B$8,"OBSERVED",IF(A66&lt;=Settings!$B$9,"PROJECTED","OUTSIDE HORIZON")))</f>
        <v>OUTSIDE HORIZON</v>
      </c>
      <c r="C66" s="24" t="str">
        <f aca="false">IF(S66&lt;&gt;"OK","",IF(Settings!$B$10="Repeat",Settings!$B$7,IF(A66=Settings!$B$8+1,Settings!$B$28,D65)))</f>
        <v/>
      </c>
      <c r="D66" s="24" t="str">
        <f aca="false">IF(S66&lt;&gt;"OK","",IF(Settings!$B$10="Subscription",C66*(1-Assumptions!B66),Settings!$B$7*Assumptions!C66))</f>
        <v/>
      </c>
      <c r="E66" s="24" t="str">
        <f aca="false">IF(S66&lt;&gt;"OK","",IF(Settings!$B$10="Subscription",D66,D66*Assumptions!D66))</f>
        <v/>
      </c>
      <c r="F66" s="24" t="str">
        <f aca="false">IF(S66&lt;&gt;"OK","",E66*Assumptions!E66)</f>
        <v/>
      </c>
      <c r="G66" s="24" t="str">
        <f aca="false">IF(S66&lt;&gt;"OK","",F66*Assumptions!F66+Assumptions!K66)</f>
        <v/>
      </c>
      <c r="H66" s="8" t="str">
        <f aca="false">IF(S66&lt;&gt;"OK","",F66-G66)</f>
        <v/>
      </c>
      <c r="I66" s="24" t="str">
        <f aca="false">IF(S66&lt;&gt;"OK","",F66*(1-Assumptions!G66)*(1-Assumptions!F66*Assumptions!H66)-Assumptions!L66)</f>
        <v/>
      </c>
      <c r="J66" s="8" t="str">
        <f aca="false">IF(S66&lt;&gt;"OK","",H66-I66)</f>
        <v/>
      </c>
      <c r="K66" s="24" t="str">
        <f aca="false">IF(S66&lt;&gt;"OK","",E66*Assumptions!I66+Assumptions!J66)</f>
        <v/>
      </c>
      <c r="L66" s="8" t="str">
        <f aca="false">IF(S66&lt;&gt;"OK","",J66-K66)</f>
        <v/>
      </c>
      <c r="M66" s="29" t="str">
        <f aca="false">IF(S66&lt;&gt;"OK","",1/(1+Settings!$B$15)^((A66-Settings!$B$8)/12))</f>
        <v/>
      </c>
      <c r="N66" s="8" t="str">
        <f aca="false">IF(S66&lt;&gt;"OK","",L66*M66)</f>
        <v/>
      </c>
      <c r="O66" s="24" t="str">
        <f aca="false">IF(S66&lt;&gt;"OK","",H66/Settings!$B$7)</f>
        <v/>
      </c>
      <c r="P66" s="24" t="str">
        <f aca="false">IF(S66&lt;&gt;"OK","",L66/Settings!$B$7)</f>
        <v/>
      </c>
      <c r="Q66" s="24" t="str">
        <f aca="false">IF(S66&lt;&gt;"OK","",(SUM(Observed!$J$6:$J$125)+SUM($H$6:H66))/Settings!$B$7)</f>
        <v/>
      </c>
      <c r="R66" s="24" t="str">
        <f aca="false">IF(S66&lt;&gt;"OK","",(SUM(Observed!$L$6:$L$125)+SUM($L$6:L66))/Settings!$B$7)</f>
        <v/>
      </c>
      <c r="S66" s="16" t="str">
        <f aca="false">IF(Settings!$B$29&lt;&gt;"READY","BLOCKED",IF(B66="PROJECTED","OK","NOT USED"))</f>
        <v>NOT USED</v>
      </c>
    </row>
    <row r="67" customFormat="false" ht="30" hidden="false" customHeight="true" outlineLevel="0" collapsed="false">
      <c r="A67" s="21" t="n">
        <v>62</v>
      </c>
      <c r="B67" s="16" t="str">
        <f aca="false">IF(Settings!$B$26&lt;&gt;"OK","INVALID",IF(A67&lt;=Settings!$B$8,"OBSERVED",IF(A67&lt;=Settings!$B$9,"PROJECTED","OUTSIDE HORIZON")))</f>
        <v>OUTSIDE HORIZON</v>
      </c>
      <c r="C67" s="24" t="str">
        <f aca="false">IF(S67&lt;&gt;"OK","",IF(Settings!$B$10="Repeat",Settings!$B$7,IF(A67=Settings!$B$8+1,Settings!$B$28,D66)))</f>
        <v/>
      </c>
      <c r="D67" s="24" t="str">
        <f aca="false">IF(S67&lt;&gt;"OK","",IF(Settings!$B$10="Subscription",C67*(1-Assumptions!B67),Settings!$B$7*Assumptions!C67))</f>
        <v/>
      </c>
      <c r="E67" s="24" t="str">
        <f aca="false">IF(S67&lt;&gt;"OK","",IF(Settings!$B$10="Subscription",D67,D67*Assumptions!D67))</f>
        <v/>
      </c>
      <c r="F67" s="24" t="str">
        <f aca="false">IF(S67&lt;&gt;"OK","",E67*Assumptions!E67)</f>
        <v/>
      </c>
      <c r="G67" s="24" t="str">
        <f aca="false">IF(S67&lt;&gt;"OK","",F67*Assumptions!F67+Assumptions!K67)</f>
        <v/>
      </c>
      <c r="H67" s="8" t="str">
        <f aca="false">IF(S67&lt;&gt;"OK","",F67-G67)</f>
        <v/>
      </c>
      <c r="I67" s="24" t="str">
        <f aca="false">IF(S67&lt;&gt;"OK","",F67*(1-Assumptions!G67)*(1-Assumptions!F67*Assumptions!H67)-Assumptions!L67)</f>
        <v/>
      </c>
      <c r="J67" s="8" t="str">
        <f aca="false">IF(S67&lt;&gt;"OK","",H67-I67)</f>
        <v/>
      </c>
      <c r="K67" s="24" t="str">
        <f aca="false">IF(S67&lt;&gt;"OK","",E67*Assumptions!I67+Assumptions!J67)</f>
        <v/>
      </c>
      <c r="L67" s="8" t="str">
        <f aca="false">IF(S67&lt;&gt;"OK","",J67-K67)</f>
        <v/>
      </c>
      <c r="M67" s="29" t="str">
        <f aca="false">IF(S67&lt;&gt;"OK","",1/(1+Settings!$B$15)^((A67-Settings!$B$8)/12))</f>
        <v/>
      </c>
      <c r="N67" s="8" t="str">
        <f aca="false">IF(S67&lt;&gt;"OK","",L67*M67)</f>
        <v/>
      </c>
      <c r="O67" s="24" t="str">
        <f aca="false">IF(S67&lt;&gt;"OK","",H67/Settings!$B$7)</f>
        <v/>
      </c>
      <c r="P67" s="24" t="str">
        <f aca="false">IF(S67&lt;&gt;"OK","",L67/Settings!$B$7)</f>
        <v/>
      </c>
      <c r="Q67" s="24" t="str">
        <f aca="false">IF(S67&lt;&gt;"OK","",(SUM(Observed!$J$6:$J$125)+SUM($H$6:H67))/Settings!$B$7)</f>
        <v/>
      </c>
      <c r="R67" s="24" t="str">
        <f aca="false">IF(S67&lt;&gt;"OK","",(SUM(Observed!$L$6:$L$125)+SUM($L$6:L67))/Settings!$B$7)</f>
        <v/>
      </c>
      <c r="S67" s="16" t="str">
        <f aca="false">IF(Settings!$B$29&lt;&gt;"READY","BLOCKED",IF(B67="PROJECTED","OK","NOT USED"))</f>
        <v>NOT USED</v>
      </c>
    </row>
    <row r="68" customFormat="false" ht="30" hidden="false" customHeight="true" outlineLevel="0" collapsed="false">
      <c r="A68" s="21" t="n">
        <v>63</v>
      </c>
      <c r="B68" s="16" t="str">
        <f aca="false">IF(Settings!$B$26&lt;&gt;"OK","INVALID",IF(A68&lt;=Settings!$B$8,"OBSERVED",IF(A68&lt;=Settings!$B$9,"PROJECTED","OUTSIDE HORIZON")))</f>
        <v>OUTSIDE HORIZON</v>
      </c>
      <c r="C68" s="24" t="str">
        <f aca="false">IF(S68&lt;&gt;"OK","",IF(Settings!$B$10="Repeat",Settings!$B$7,IF(A68=Settings!$B$8+1,Settings!$B$28,D67)))</f>
        <v/>
      </c>
      <c r="D68" s="24" t="str">
        <f aca="false">IF(S68&lt;&gt;"OK","",IF(Settings!$B$10="Subscription",C68*(1-Assumptions!B68),Settings!$B$7*Assumptions!C68))</f>
        <v/>
      </c>
      <c r="E68" s="24" t="str">
        <f aca="false">IF(S68&lt;&gt;"OK","",IF(Settings!$B$10="Subscription",D68,D68*Assumptions!D68))</f>
        <v/>
      </c>
      <c r="F68" s="24" t="str">
        <f aca="false">IF(S68&lt;&gt;"OK","",E68*Assumptions!E68)</f>
        <v/>
      </c>
      <c r="G68" s="24" t="str">
        <f aca="false">IF(S68&lt;&gt;"OK","",F68*Assumptions!F68+Assumptions!K68)</f>
        <v/>
      </c>
      <c r="H68" s="8" t="str">
        <f aca="false">IF(S68&lt;&gt;"OK","",F68-G68)</f>
        <v/>
      </c>
      <c r="I68" s="24" t="str">
        <f aca="false">IF(S68&lt;&gt;"OK","",F68*(1-Assumptions!G68)*(1-Assumptions!F68*Assumptions!H68)-Assumptions!L68)</f>
        <v/>
      </c>
      <c r="J68" s="8" t="str">
        <f aca="false">IF(S68&lt;&gt;"OK","",H68-I68)</f>
        <v/>
      </c>
      <c r="K68" s="24" t="str">
        <f aca="false">IF(S68&lt;&gt;"OK","",E68*Assumptions!I68+Assumptions!J68)</f>
        <v/>
      </c>
      <c r="L68" s="8" t="str">
        <f aca="false">IF(S68&lt;&gt;"OK","",J68-K68)</f>
        <v/>
      </c>
      <c r="M68" s="29" t="str">
        <f aca="false">IF(S68&lt;&gt;"OK","",1/(1+Settings!$B$15)^((A68-Settings!$B$8)/12))</f>
        <v/>
      </c>
      <c r="N68" s="8" t="str">
        <f aca="false">IF(S68&lt;&gt;"OK","",L68*M68)</f>
        <v/>
      </c>
      <c r="O68" s="24" t="str">
        <f aca="false">IF(S68&lt;&gt;"OK","",H68/Settings!$B$7)</f>
        <v/>
      </c>
      <c r="P68" s="24" t="str">
        <f aca="false">IF(S68&lt;&gt;"OK","",L68/Settings!$B$7)</f>
        <v/>
      </c>
      <c r="Q68" s="24" t="str">
        <f aca="false">IF(S68&lt;&gt;"OK","",(SUM(Observed!$J$6:$J$125)+SUM($H$6:H68))/Settings!$B$7)</f>
        <v/>
      </c>
      <c r="R68" s="24" t="str">
        <f aca="false">IF(S68&lt;&gt;"OK","",(SUM(Observed!$L$6:$L$125)+SUM($L$6:L68))/Settings!$B$7)</f>
        <v/>
      </c>
      <c r="S68" s="16" t="str">
        <f aca="false">IF(Settings!$B$29&lt;&gt;"READY","BLOCKED",IF(B68="PROJECTED","OK","NOT USED"))</f>
        <v>NOT USED</v>
      </c>
    </row>
    <row r="69" customFormat="false" ht="30" hidden="false" customHeight="true" outlineLevel="0" collapsed="false">
      <c r="A69" s="21" t="n">
        <v>64</v>
      </c>
      <c r="B69" s="16" t="str">
        <f aca="false">IF(Settings!$B$26&lt;&gt;"OK","INVALID",IF(A69&lt;=Settings!$B$8,"OBSERVED",IF(A69&lt;=Settings!$B$9,"PROJECTED","OUTSIDE HORIZON")))</f>
        <v>OUTSIDE HORIZON</v>
      </c>
      <c r="C69" s="24" t="str">
        <f aca="false">IF(S69&lt;&gt;"OK","",IF(Settings!$B$10="Repeat",Settings!$B$7,IF(A69=Settings!$B$8+1,Settings!$B$28,D68)))</f>
        <v/>
      </c>
      <c r="D69" s="24" t="str">
        <f aca="false">IF(S69&lt;&gt;"OK","",IF(Settings!$B$10="Subscription",C69*(1-Assumptions!B69),Settings!$B$7*Assumptions!C69))</f>
        <v/>
      </c>
      <c r="E69" s="24" t="str">
        <f aca="false">IF(S69&lt;&gt;"OK","",IF(Settings!$B$10="Subscription",D69,D69*Assumptions!D69))</f>
        <v/>
      </c>
      <c r="F69" s="24" t="str">
        <f aca="false">IF(S69&lt;&gt;"OK","",E69*Assumptions!E69)</f>
        <v/>
      </c>
      <c r="G69" s="24" t="str">
        <f aca="false">IF(S69&lt;&gt;"OK","",F69*Assumptions!F69+Assumptions!K69)</f>
        <v/>
      </c>
      <c r="H69" s="8" t="str">
        <f aca="false">IF(S69&lt;&gt;"OK","",F69-G69)</f>
        <v/>
      </c>
      <c r="I69" s="24" t="str">
        <f aca="false">IF(S69&lt;&gt;"OK","",F69*(1-Assumptions!G69)*(1-Assumptions!F69*Assumptions!H69)-Assumptions!L69)</f>
        <v/>
      </c>
      <c r="J69" s="8" t="str">
        <f aca="false">IF(S69&lt;&gt;"OK","",H69-I69)</f>
        <v/>
      </c>
      <c r="K69" s="24" t="str">
        <f aca="false">IF(S69&lt;&gt;"OK","",E69*Assumptions!I69+Assumptions!J69)</f>
        <v/>
      </c>
      <c r="L69" s="8" t="str">
        <f aca="false">IF(S69&lt;&gt;"OK","",J69-K69)</f>
        <v/>
      </c>
      <c r="M69" s="29" t="str">
        <f aca="false">IF(S69&lt;&gt;"OK","",1/(1+Settings!$B$15)^((A69-Settings!$B$8)/12))</f>
        <v/>
      </c>
      <c r="N69" s="8" t="str">
        <f aca="false">IF(S69&lt;&gt;"OK","",L69*M69)</f>
        <v/>
      </c>
      <c r="O69" s="24" t="str">
        <f aca="false">IF(S69&lt;&gt;"OK","",H69/Settings!$B$7)</f>
        <v/>
      </c>
      <c r="P69" s="24" t="str">
        <f aca="false">IF(S69&lt;&gt;"OK","",L69/Settings!$B$7)</f>
        <v/>
      </c>
      <c r="Q69" s="24" t="str">
        <f aca="false">IF(S69&lt;&gt;"OK","",(SUM(Observed!$J$6:$J$125)+SUM($H$6:H69))/Settings!$B$7)</f>
        <v/>
      </c>
      <c r="R69" s="24" t="str">
        <f aca="false">IF(S69&lt;&gt;"OK","",(SUM(Observed!$L$6:$L$125)+SUM($L$6:L69))/Settings!$B$7)</f>
        <v/>
      </c>
      <c r="S69" s="16" t="str">
        <f aca="false">IF(Settings!$B$29&lt;&gt;"READY","BLOCKED",IF(B69="PROJECTED","OK","NOT USED"))</f>
        <v>NOT USED</v>
      </c>
    </row>
    <row r="70" customFormat="false" ht="30" hidden="false" customHeight="true" outlineLevel="0" collapsed="false">
      <c r="A70" s="21" t="n">
        <v>65</v>
      </c>
      <c r="B70" s="16" t="str">
        <f aca="false">IF(Settings!$B$26&lt;&gt;"OK","INVALID",IF(A70&lt;=Settings!$B$8,"OBSERVED",IF(A70&lt;=Settings!$B$9,"PROJECTED","OUTSIDE HORIZON")))</f>
        <v>OUTSIDE HORIZON</v>
      </c>
      <c r="C70" s="24" t="str">
        <f aca="false">IF(S70&lt;&gt;"OK","",IF(Settings!$B$10="Repeat",Settings!$B$7,IF(A70=Settings!$B$8+1,Settings!$B$28,D69)))</f>
        <v/>
      </c>
      <c r="D70" s="24" t="str">
        <f aca="false">IF(S70&lt;&gt;"OK","",IF(Settings!$B$10="Subscription",C70*(1-Assumptions!B70),Settings!$B$7*Assumptions!C70))</f>
        <v/>
      </c>
      <c r="E70" s="24" t="str">
        <f aca="false">IF(S70&lt;&gt;"OK","",IF(Settings!$B$10="Subscription",D70,D70*Assumptions!D70))</f>
        <v/>
      </c>
      <c r="F70" s="24" t="str">
        <f aca="false">IF(S70&lt;&gt;"OK","",E70*Assumptions!E70)</f>
        <v/>
      </c>
      <c r="G70" s="24" t="str">
        <f aca="false">IF(S70&lt;&gt;"OK","",F70*Assumptions!F70+Assumptions!K70)</f>
        <v/>
      </c>
      <c r="H70" s="8" t="str">
        <f aca="false">IF(S70&lt;&gt;"OK","",F70-G70)</f>
        <v/>
      </c>
      <c r="I70" s="24" t="str">
        <f aca="false">IF(S70&lt;&gt;"OK","",F70*(1-Assumptions!G70)*(1-Assumptions!F70*Assumptions!H70)-Assumptions!L70)</f>
        <v/>
      </c>
      <c r="J70" s="8" t="str">
        <f aca="false">IF(S70&lt;&gt;"OK","",H70-I70)</f>
        <v/>
      </c>
      <c r="K70" s="24" t="str">
        <f aca="false">IF(S70&lt;&gt;"OK","",E70*Assumptions!I70+Assumptions!J70)</f>
        <v/>
      </c>
      <c r="L70" s="8" t="str">
        <f aca="false">IF(S70&lt;&gt;"OK","",J70-K70)</f>
        <v/>
      </c>
      <c r="M70" s="29" t="str">
        <f aca="false">IF(S70&lt;&gt;"OK","",1/(1+Settings!$B$15)^((A70-Settings!$B$8)/12))</f>
        <v/>
      </c>
      <c r="N70" s="8" t="str">
        <f aca="false">IF(S70&lt;&gt;"OK","",L70*M70)</f>
        <v/>
      </c>
      <c r="O70" s="24" t="str">
        <f aca="false">IF(S70&lt;&gt;"OK","",H70/Settings!$B$7)</f>
        <v/>
      </c>
      <c r="P70" s="24" t="str">
        <f aca="false">IF(S70&lt;&gt;"OK","",L70/Settings!$B$7)</f>
        <v/>
      </c>
      <c r="Q70" s="24" t="str">
        <f aca="false">IF(S70&lt;&gt;"OK","",(SUM(Observed!$J$6:$J$125)+SUM($H$6:H70))/Settings!$B$7)</f>
        <v/>
      </c>
      <c r="R70" s="24" t="str">
        <f aca="false">IF(S70&lt;&gt;"OK","",(SUM(Observed!$L$6:$L$125)+SUM($L$6:L70))/Settings!$B$7)</f>
        <v/>
      </c>
      <c r="S70" s="16" t="str">
        <f aca="false">IF(Settings!$B$29&lt;&gt;"READY","BLOCKED",IF(B70="PROJECTED","OK","NOT USED"))</f>
        <v>NOT USED</v>
      </c>
    </row>
    <row r="71" customFormat="false" ht="30" hidden="false" customHeight="true" outlineLevel="0" collapsed="false">
      <c r="A71" s="21" t="n">
        <v>66</v>
      </c>
      <c r="B71" s="16" t="str">
        <f aca="false">IF(Settings!$B$26&lt;&gt;"OK","INVALID",IF(A71&lt;=Settings!$B$8,"OBSERVED",IF(A71&lt;=Settings!$B$9,"PROJECTED","OUTSIDE HORIZON")))</f>
        <v>OUTSIDE HORIZON</v>
      </c>
      <c r="C71" s="24" t="str">
        <f aca="false">IF(S71&lt;&gt;"OK","",IF(Settings!$B$10="Repeat",Settings!$B$7,IF(A71=Settings!$B$8+1,Settings!$B$28,D70)))</f>
        <v/>
      </c>
      <c r="D71" s="24" t="str">
        <f aca="false">IF(S71&lt;&gt;"OK","",IF(Settings!$B$10="Subscription",C71*(1-Assumptions!B71),Settings!$B$7*Assumptions!C71))</f>
        <v/>
      </c>
      <c r="E71" s="24" t="str">
        <f aca="false">IF(S71&lt;&gt;"OK","",IF(Settings!$B$10="Subscription",D71,D71*Assumptions!D71))</f>
        <v/>
      </c>
      <c r="F71" s="24" t="str">
        <f aca="false">IF(S71&lt;&gt;"OK","",E71*Assumptions!E71)</f>
        <v/>
      </c>
      <c r="G71" s="24" t="str">
        <f aca="false">IF(S71&lt;&gt;"OK","",F71*Assumptions!F71+Assumptions!K71)</f>
        <v/>
      </c>
      <c r="H71" s="8" t="str">
        <f aca="false">IF(S71&lt;&gt;"OK","",F71-G71)</f>
        <v/>
      </c>
      <c r="I71" s="24" t="str">
        <f aca="false">IF(S71&lt;&gt;"OK","",F71*(1-Assumptions!G71)*(1-Assumptions!F71*Assumptions!H71)-Assumptions!L71)</f>
        <v/>
      </c>
      <c r="J71" s="8" t="str">
        <f aca="false">IF(S71&lt;&gt;"OK","",H71-I71)</f>
        <v/>
      </c>
      <c r="K71" s="24" t="str">
        <f aca="false">IF(S71&lt;&gt;"OK","",E71*Assumptions!I71+Assumptions!J71)</f>
        <v/>
      </c>
      <c r="L71" s="8" t="str">
        <f aca="false">IF(S71&lt;&gt;"OK","",J71-K71)</f>
        <v/>
      </c>
      <c r="M71" s="29" t="str">
        <f aca="false">IF(S71&lt;&gt;"OK","",1/(1+Settings!$B$15)^((A71-Settings!$B$8)/12))</f>
        <v/>
      </c>
      <c r="N71" s="8" t="str">
        <f aca="false">IF(S71&lt;&gt;"OK","",L71*M71)</f>
        <v/>
      </c>
      <c r="O71" s="24" t="str">
        <f aca="false">IF(S71&lt;&gt;"OK","",H71/Settings!$B$7)</f>
        <v/>
      </c>
      <c r="P71" s="24" t="str">
        <f aca="false">IF(S71&lt;&gt;"OK","",L71/Settings!$B$7)</f>
        <v/>
      </c>
      <c r="Q71" s="24" t="str">
        <f aca="false">IF(S71&lt;&gt;"OK","",(SUM(Observed!$J$6:$J$125)+SUM($H$6:H71))/Settings!$B$7)</f>
        <v/>
      </c>
      <c r="R71" s="24" t="str">
        <f aca="false">IF(S71&lt;&gt;"OK","",(SUM(Observed!$L$6:$L$125)+SUM($L$6:L71))/Settings!$B$7)</f>
        <v/>
      </c>
      <c r="S71" s="16" t="str">
        <f aca="false">IF(Settings!$B$29&lt;&gt;"READY","BLOCKED",IF(B71="PROJECTED","OK","NOT USED"))</f>
        <v>NOT USED</v>
      </c>
    </row>
    <row r="72" customFormat="false" ht="30" hidden="false" customHeight="true" outlineLevel="0" collapsed="false">
      <c r="A72" s="21" t="n">
        <v>67</v>
      </c>
      <c r="B72" s="16" t="str">
        <f aca="false">IF(Settings!$B$26&lt;&gt;"OK","INVALID",IF(A72&lt;=Settings!$B$8,"OBSERVED",IF(A72&lt;=Settings!$B$9,"PROJECTED","OUTSIDE HORIZON")))</f>
        <v>OUTSIDE HORIZON</v>
      </c>
      <c r="C72" s="24" t="str">
        <f aca="false">IF(S72&lt;&gt;"OK","",IF(Settings!$B$10="Repeat",Settings!$B$7,IF(A72=Settings!$B$8+1,Settings!$B$28,D71)))</f>
        <v/>
      </c>
      <c r="D72" s="24" t="str">
        <f aca="false">IF(S72&lt;&gt;"OK","",IF(Settings!$B$10="Subscription",C72*(1-Assumptions!B72),Settings!$B$7*Assumptions!C72))</f>
        <v/>
      </c>
      <c r="E72" s="24" t="str">
        <f aca="false">IF(S72&lt;&gt;"OK","",IF(Settings!$B$10="Subscription",D72,D72*Assumptions!D72))</f>
        <v/>
      </c>
      <c r="F72" s="24" t="str">
        <f aca="false">IF(S72&lt;&gt;"OK","",E72*Assumptions!E72)</f>
        <v/>
      </c>
      <c r="G72" s="24" t="str">
        <f aca="false">IF(S72&lt;&gt;"OK","",F72*Assumptions!F72+Assumptions!K72)</f>
        <v/>
      </c>
      <c r="H72" s="8" t="str">
        <f aca="false">IF(S72&lt;&gt;"OK","",F72-G72)</f>
        <v/>
      </c>
      <c r="I72" s="24" t="str">
        <f aca="false">IF(S72&lt;&gt;"OK","",F72*(1-Assumptions!G72)*(1-Assumptions!F72*Assumptions!H72)-Assumptions!L72)</f>
        <v/>
      </c>
      <c r="J72" s="8" t="str">
        <f aca="false">IF(S72&lt;&gt;"OK","",H72-I72)</f>
        <v/>
      </c>
      <c r="K72" s="24" t="str">
        <f aca="false">IF(S72&lt;&gt;"OK","",E72*Assumptions!I72+Assumptions!J72)</f>
        <v/>
      </c>
      <c r="L72" s="8" t="str">
        <f aca="false">IF(S72&lt;&gt;"OK","",J72-K72)</f>
        <v/>
      </c>
      <c r="M72" s="29" t="str">
        <f aca="false">IF(S72&lt;&gt;"OK","",1/(1+Settings!$B$15)^((A72-Settings!$B$8)/12))</f>
        <v/>
      </c>
      <c r="N72" s="8" t="str">
        <f aca="false">IF(S72&lt;&gt;"OK","",L72*M72)</f>
        <v/>
      </c>
      <c r="O72" s="24" t="str">
        <f aca="false">IF(S72&lt;&gt;"OK","",H72/Settings!$B$7)</f>
        <v/>
      </c>
      <c r="P72" s="24" t="str">
        <f aca="false">IF(S72&lt;&gt;"OK","",L72/Settings!$B$7)</f>
        <v/>
      </c>
      <c r="Q72" s="24" t="str">
        <f aca="false">IF(S72&lt;&gt;"OK","",(SUM(Observed!$J$6:$J$125)+SUM($H$6:H72))/Settings!$B$7)</f>
        <v/>
      </c>
      <c r="R72" s="24" t="str">
        <f aca="false">IF(S72&lt;&gt;"OK","",(SUM(Observed!$L$6:$L$125)+SUM($L$6:L72))/Settings!$B$7)</f>
        <v/>
      </c>
      <c r="S72" s="16" t="str">
        <f aca="false">IF(Settings!$B$29&lt;&gt;"READY","BLOCKED",IF(B72="PROJECTED","OK","NOT USED"))</f>
        <v>NOT USED</v>
      </c>
    </row>
    <row r="73" customFormat="false" ht="30" hidden="false" customHeight="true" outlineLevel="0" collapsed="false">
      <c r="A73" s="21" t="n">
        <v>68</v>
      </c>
      <c r="B73" s="16" t="str">
        <f aca="false">IF(Settings!$B$26&lt;&gt;"OK","INVALID",IF(A73&lt;=Settings!$B$8,"OBSERVED",IF(A73&lt;=Settings!$B$9,"PROJECTED","OUTSIDE HORIZON")))</f>
        <v>OUTSIDE HORIZON</v>
      </c>
      <c r="C73" s="24" t="str">
        <f aca="false">IF(S73&lt;&gt;"OK","",IF(Settings!$B$10="Repeat",Settings!$B$7,IF(A73=Settings!$B$8+1,Settings!$B$28,D72)))</f>
        <v/>
      </c>
      <c r="D73" s="24" t="str">
        <f aca="false">IF(S73&lt;&gt;"OK","",IF(Settings!$B$10="Subscription",C73*(1-Assumptions!B73),Settings!$B$7*Assumptions!C73))</f>
        <v/>
      </c>
      <c r="E73" s="24" t="str">
        <f aca="false">IF(S73&lt;&gt;"OK","",IF(Settings!$B$10="Subscription",D73,D73*Assumptions!D73))</f>
        <v/>
      </c>
      <c r="F73" s="24" t="str">
        <f aca="false">IF(S73&lt;&gt;"OK","",E73*Assumptions!E73)</f>
        <v/>
      </c>
      <c r="G73" s="24" t="str">
        <f aca="false">IF(S73&lt;&gt;"OK","",F73*Assumptions!F73+Assumptions!K73)</f>
        <v/>
      </c>
      <c r="H73" s="8" t="str">
        <f aca="false">IF(S73&lt;&gt;"OK","",F73-G73)</f>
        <v/>
      </c>
      <c r="I73" s="24" t="str">
        <f aca="false">IF(S73&lt;&gt;"OK","",F73*(1-Assumptions!G73)*(1-Assumptions!F73*Assumptions!H73)-Assumptions!L73)</f>
        <v/>
      </c>
      <c r="J73" s="8" t="str">
        <f aca="false">IF(S73&lt;&gt;"OK","",H73-I73)</f>
        <v/>
      </c>
      <c r="K73" s="24" t="str">
        <f aca="false">IF(S73&lt;&gt;"OK","",E73*Assumptions!I73+Assumptions!J73)</f>
        <v/>
      </c>
      <c r="L73" s="8" t="str">
        <f aca="false">IF(S73&lt;&gt;"OK","",J73-K73)</f>
        <v/>
      </c>
      <c r="M73" s="29" t="str">
        <f aca="false">IF(S73&lt;&gt;"OK","",1/(1+Settings!$B$15)^((A73-Settings!$B$8)/12))</f>
        <v/>
      </c>
      <c r="N73" s="8" t="str">
        <f aca="false">IF(S73&lt;&gt;"OK","",L73*M73)</f>
        <v/>
      </c>
      <c r="O73" s="24" t="str">
        <f aca="false">IF(S73&lt;&gt;"OK","",H73/Settings!$B$7)</f>
        <v/>
      </c>
      <c r="P73" s="24" t="str">
        <f aca="false">IF(S73&lt;&gt;"OK","",L73/Settings!$B$7)</f>
        <v/>
      </c>
      <c r="Q73" s="24" t="str">
        <f aca="false">IF(S73&lt;&gt;"OK","",(SUM(Observed!$J$6:$J$125)+SUM($H$6:H73))/Settings!$B$7)</f>
        <v/>
      </c>
      <c r="R73" s="24" t="str">
        <f aca="false">IF(S73&lt;&gt;"OK","",(SUM(Observed!$L$6:$L$125)+SUM($L$6:L73))/Settings!$B$7)</f>
        <v/>
      </c>
      <c r="S73" s="16" t="str">
        <f aca="false">IF(Settings!$B$29&lt;&gt;"READY","BLOCKED",IF(B73="PROJECTED","OK","NOT USED"))</f>
        <v>NOT USED</v>
      </c>
    </row>
    <row r="74" customFormat="false" ht="30" hidden="false" customHeight="true" outlineLevel="0" collapsed="false">
      <c r="A74" s="21" t="n">
        <v>69</v>
      </c>
      <c r="B74" s="16" t="str">
        <f aca="false">IF(Settings!$B$26&lt;&gt;"OK","INVALID",IF(A74&lt;=Settings!$B$8,"OBSERVED",IF(A74&lt;=Settings!$B$9,"PROJECTED","OUTSIDE HORIZON")))</f>
        <v>OUTSIDE HORIZON</v>
      </c>
      <c r="C74" s="24" t="str">
        <f aca="false">IF(S74&lt;&gt;"OK","",IF(Settings!$B$10="Repeat",Settings!$B$7,IF(A74=Settings!$B$8+1,Settings!$B$28,D73)))</f>
        <v/>
      </c>
      <c r="D74" s="24" t="str">
        <f aca="false">IF(S74&lt;&gt;"OK","",IF(Settings!$B$10="Subscription",C74*(1-Assumptions!B74),Settings!$B$7*Assumptions!C74))</f>
        <v/>
      </c>
      <c r="E74" s="24" t="str">
        <f aca="false">IF(S74&lt;&gt;"OK","",IF(Settings!$B$10="Subscription",D74,D74*Assumptions!D74))</f>
        <v/>
      </c>
      <c r="F74" s="24" t="str">
        <f aca="false">IF(S74&lt;&gt;"OK","",E74*Assumptions!E74)</f>
        <v/>
      </c>
      <c r="G74" s="24" t="str">
        <f aca="false">IF(S74&lt;&gt;"OK","",F74*Assumptions!F74+Assumptions!K74)</f>
        <v/>
      </c>
      <c r="H74" s="8" t="str">
        <f aca="false">IF(S74&lt;&gt;"OK","",F74-G74)</f>
        <v/>
      </c>
      <c r="I74" s="24" t="str">
        <f aca="false">IF(S74&lt;&gt;"OK","",F74*(1-Assumptions!G74)*(1-Assumptions!F74*Assumptions!H74)-Assumptions!L74)</f>
        <v/>
      </c>
      <c r="J74" s="8" t="str">
        <f aca="false">IF(S74&lt;&gt;"OK","",H74-I74)</f>
        <v/>
      </c>
      <c r="K74" s="24" t="str">
        <f aca="false">IF(S74&lt;&gt;"OK","",E74*Assumptions!I74+Assumptions!J74)</f>
        <v/>
      </c>
      <c r="L74" s="8" t="str">
        <f aca="false">IF(S74&lt;&gt;"OK","",J74-K74)</f>
        <v/>
      </c>
      <c r="M74" s="29" t="str">
        <f aca="false">IF(S74&lt;&gt;"OK","",1/(1+Settings!$B$15)^((A74-Settings!$B$8)/12))</f>
        <v/>
      </c>
      <c r="N74" s="8" t="str">
        <f aca="false">IF(S74&lt;&gt;"OK","",L74*M74)</f>
        <v/>
      </c>
      <c r="O74" s="24" t="str">
        <f aca="false">IF(S74&lt;&gt;"OK","",H74/Settings!$B$7)</f>
        <v/>
      </c>
      <c r="P74" s="24" t="str">
        <f aca="false">IF(S74&lt;&gt;"OK","",L74/Settings!$B$7)</f>
        <v/>
      </c>
      <c r="Q74" s="24" t="str">
        <f aca="false">IF(S74&lt;&gt;"OK","",(SUM(Observed!$J$6:$J$125)+SUM($H$6:H74))/Settings!$B$7)</f>
        <v/>
      </c>
      <c r="R74" s="24" t="str">
        <f aca="false">IF(S74&lt;&gt;"OK","",(SUM(Observed!$L$6:$L$125)+SUM($L$6:L74))/Settings!$B$7)</f>
        <v/>
      </c>
      <c r="S74" s="16" t="str">
        <f aca="false">IF(Settings!$B$29&lt;&gt;"READY","BLOCKED",IF(B74="PROJECTED","OK","NOT USED"))</f>
        <v>NOT USED</v>
      </c>
    </row>
    <row r="75" customFormat="false" ht="30" hidden="false" customHeight="true" outlineLevel="0" collapsed="false">
      <c r="A75" s="21" t="n">
        <v>70</v>
      </c>
      <c r="B75" s="16" t="str">
        <f aca="false">IF(Settings!$B$26&lt;&gt;"OK","INVALID",IF(A75&lt;=Settings!$B$8,"OBSERVED",IF(A75&lt;=Settings!$B$9,"PROJECTED","OUTSIDE HORIZON")))</f>
        <v>OUTSIDE HORIZON</v>
      </c>
      <c r="C75" s="24" t="str">
        <f aca="false">IF(S75&lt;&gt;"OK","",IF(Settings!$B$10="Repeat",Settings!$B$7,IF(A75=Settings!$B$8+1,Settings!$B$28,D74)))</f>
        <v/>
      </c>
      <c r="D75" s="24" t="str">
        <f aca="false">IF(S75&lt;&gt;"OK","",IF(Settings!$B$10="Subscription",C75*(1-Assumptions!B75),Settings!$B$7*Assumptions!C75))</f>
        <v/>
      </c>
      <c r="E75" s="24" t="str">
        <f aca="false">IF(S75&lt;&gt;"OK","",IF(Settings!$B$10="Subscription",D75,D75*Assumptions!D75))</f>
        <v/>
      </c>
      <c r="F75" s="24" t="str">
        <f aca="false">IF(S75&lt;&gt;"OK","",E75*Assumptions!E75)</f>
        <v/>
      </c>
      <c r="G75" s="24" t="str">
        <f aca="false">IF(S75&lt;&gt;"OK","",F75*Assumptions!F75+Assumptions!K75)</f>
        <v/>
      </c>
      <c r="H75" s="8" t="str">
        <f aca="false">IF(S75&lt;&gt;"OK","",F75-G75)</f>
        <v/>
      </c>
      <c r="I75" s="24" t="str">
        <f aca="false">IF(S75&lt;&gt;"OK","",F75*(1-Assumptions!G75)*(1-Assumptions!F75*Assumptions!H75)-Assumptions!L75)</f>
        <v/>
      </c>
      <c r="J75" s="8" t="str">
        <f aca="false">IF(S75&lt;&gt;"OK","",H75-I75)</f>
        <v/>
      </c>
      <c r="K75" s="24" t="str">
        <f aca="false">IF(S75&lt;&gt;"OK","",E75*Assumptions!I75+Assumptions!J75)</f>
        <v/>
      </c>
      <c r="L75" s="8" t="str">
        <f aca="false">IF(S75&lt;&gt;"OK","",J75-K75)</f>
        <v/>
      </c>
      <c r="M75" s="29" t="str">
        <f aca="false">IF(S75&lt;&gt;"OK","",1/(1+Settings!$B$15)^((A75-Settings!$B$8)/12))</f>
        <v/>
      </c>
      <c r="N75" s="8" t="str">
        <f aca="false">IF(S75&lt;&gt;"OK","",L75*M75)</f>
        <v/>
      </c>
      <c r="O75" s="24" t="str">
        <f aca="false">IF(S75&lt;&gt;"OK","",H75/Settings!$B$7)</f>
        <v/>
      </c>
      <c r="P75" s="24" t="str">
        <f aca="false">IF(S75&lt;&gt;"OK","",L75/Settings!$B$7)</f>
        <v/>
      </c>
      <c r="Q75" s="24" t="str">
        <f aca="false">IF(S75&lt;&gt;"OK","",(SUM(Observed!$J$6:$J$125)+SUM($H$6:H75))/Settings!$B$7)</f>
        <v/>
      </c>
      <c r="R75" s="24" t="str">
        <f aca="false">IF(S75&lt;&gt;"OK","",(SUM(Observed!$L$6:$L$125)+SUM($L$6:L75))/Settings!$B$7)</f>
        <v/>
      </c>
      <c r="S75" s="16" t="str">
        <f aca="false">IF(Settings!$B$29&lt;&gt;"READY","BLOCKED",IF(B75="PROJECTED","OK","NOT USED"))</f>
        <v>NOT USED</v>
      </c>
    </row>
    <row r="76" customFormat="false" ht="30" hidden="false" customHeight="true" outlineLevel="0" collapsed="false">
      <c r="A76" s="21" t="n">
        <v>71</v>
      </c>
      <c r="B76" s="16" t="str">
        <f aca="false">IF(Settings!$B$26&lt;&gt;"OK","INVALID",IF(A76&lt;=Settings!$B$8,"OBSERVED",IF(A76&lt;=Settings!$B$9,"PROJECTED","OUTSIDE HORIZON")))</f>
        <v>OUTSIDE HORIZON</v>
      </c>
      <c r="C76" s="24" t="str">
        <f aca="false">IF(S76&lt;&gt;"OK","",IF(Settings!$B$10="Repeat",Settings!$B$7,IF(A76=Settings!$B$8+1,Settings!$B$28,D75)))</f>
        <v/>
      </c>
      <c r="D76" s="24" t="str">
        <f aca="false">IF(S76&lt;&gt;"OK","",IF(Settings!$B$10="Subscription",C76*(1-Assumptions!B76),Settings!$B$7*Assumptions!C76))</f>
        <v/>
      </c>
      <c r="E76" s="24" t="str">
        <f aca="false">IF(S76&lt;&gt;"OK","",IF(Settings!$B$10="Subscription",D76,D76*Assumptions!D76))</f>
        <v/>
      </c>
      <c r="F76" s="24" t="str">
        <f aca="false">IF(S76&lt;&gt;"OK","",E76*Assumptions!E76)</f>
        <v/>
      </c>
      <c r="G76" s="24" t="str">
        <f aca="false">IF(S76&lt;&gt;"OK","",F76*Assumptions!F76+Assumptions!K76)</f>
        <v/>
      </c>
      <c r="H76" s="8" t="str">
        <f aca="false">IF(S76&lt;&gt;"OK","",F76-G76)</f>
        <v/>
      </c>
      <c r="I76" s="24" t="str">
        <f aca="false">IF(S76&lt;&gt;"OK","",F76*(1-Assumptions!G76)*(1-Assumptions!F76*Assumptions!H76)-Assumptions!L76)</f>
        <v/>
      </c>
      <c r="J76" s="8" t="str">
        <f aca="false">IF(S76&lt;&gt;"OK","",H76-I76)</f>
        <v/>
      </c>
      <c r="K76" s="24" t="str">
        <f aca="false">IF(S76&lt;&gt;"OK","",E76*Assumptions!I76+Assumptions!J76)</f>
        <v/>
      </c>
      <c r="L76" s="8" t="str">
        <f aca="false">IF(S76&lt;&gt;"OK","",J76-K76)</f>
        <v/>
      </c>
      <c r="M76" s="29" t="str">
        <f aca="false">IF(S76&lt;&gt;"OK","",1/(1+Settings!$B$15)^((A76-Settings!$B$8)/12))</f>
        <v/>
      </c>
      <c r="N76" s="8" t="str">
        <f aca="false">IF(S76&lt;&gt;"OK","",L76*M76)</f>
        <v/>
      </c>
      <c r="O76" s="24" t="str">
        <f aca="false">IF(S76&lt;&gt;"OK","",H76/Settings!$B$7)</f>
        <v/>
      </c>
      <c r="P76" s="24" t="str">
        <f aca="false">IF(S76&lt;&gt;"OK","",L76/Settings!$B$7)</f>
        <v/>
      </c>
      <c r="Q76" s="24" t="str">
        <f aca="false">IF(S76&lt;&gt;"OK","",(SUM(Observed!$J$6:$J$125)+SUM($H$6:H76))/Settings!$B$7)</f>
        <v/>
      </c>
      <c r="R76" s="24" t="str">
        <f aca="false">IF(S76&lt;&gt;"OK","",(SUM(Observed!$L$6:$L$125)+SUM($L$6:L76))/Settings!$B$7)</f>
        <v/>
      </c>
      <c r="S76" s="16" t="str">
        <f aca="false">IF(Settings!$B$29&lt;&gt;"READY","BLOCKED",IF(B76="PROJECTED","OK","NOT USED"))</f>
        <v>NOT USED</v>
      </c>
    </row>
    <row r="77" customFormat="false" ht="30" hidden="false" customHeight="true" outlineLevel="0" collapsed="false">
      <c r="A77" s="21" t="n">
        <v>72</v>
      </c>
      <c r="B77" s="16" t="str">
        <f aca="false">IF(Settings!$B$26&lt;&gt;"OK","INVALID",IF(A77&lt;=Settings!$B$8,"OBSERVED",IF(A77&lt;=Settings!$B$9,"PROJECTED","OUTSIDE HORIZON")))</f>
        <v>OUTSIDE HORIZON</v>
      </c>
      <c r="C77" s="24" t="str">
        <f aca="false">IF(S77&lt;&gt;"OK","",IF(Settings!$B$10="Repeat",Settings!$B$7,IF(A77=Settings!$B$8+1,Settings!$B$28,D76)))</f>
        <v/>
      </c>
      <c r="D77" s="24" t="str">
        <f aca="false">IF(S77&lt;&gt;"OK","",IF(Settings!$B$10="Subscription",C77*(1-Assumptions!B77),Settings!$B$7*Assumptions!C77))</f>
        <v/>
      </c>
      <c r="E77" s="24" t="str">
        <f aca="false">IF(S77&lt;&gt;"OK","",IF(Settings!$B$10="Subscription",D77,D77*Assumptions!D77))</f>
        <v/>
      </c>
      <c r="F77" s="24" t="str">
        <f aca="false">IF(S77&lt;&gt;"OK","",E77*Assumptions!E77)</f>
        <v/>
      </c>
      <c r="G77" s="24" t="str">
        <f aca="false">IF(S77&lt;&gt;"OK","",F77*Assumptions!F77+Assumptions!K77)</f>
        <v/>
      </c>
      <c r="H77" s="8" t="str">
        <f aca="false">IF(S77&lt;&gt;"OK","",F77-G77)</f>
        <v/>
      </c>
      <c r="I77" s="24" t="str">
        <f aca="false">IF(S77&lt;&gt;"OK","",F77*(1-Assumptions!G77)*(1-Assumptions!F77*Assumptions!H77)-Assumptions!L77)</f>
        <v/>
      </c>
      <c r="J77" s="8" t="str">
        <f aca="false">IF(S77&lt;&gt;"OK","",H77-I77)</f>
        <v/>
      </c>
      <c r="K77" s="24" t="str">
        <f aca="false">IF(S77&lt;&gt;"OK","",E77*Assumptions!I77+Assumptions!J77)</f>
        <v/>
      </c>
      <c r="L77" s="8" t="str">
        <f aca="false">IF(S77&lt;&gt;"OK","",J77-K77)</f>
        <v/>
      </c>
      <c r="M77" s="29" t="str">
        <f aca="false">IF(S77&lt;&gt;"OK","",1/(1+Settings!$B$15)^((A77-Settings!$B$8)/12))</f>
        <v/>
      </c>
      <c r="N77" s="8" t="str">
        <f aca="false">IF(S77&lt;&gt;"OK","",L77*M77)</f>
        <v/>
      </c>
      <c r="O77" s="24" t="str">
        <f aca="false">IF(S77&lt;&gt;"OK","",H77/Settings!$B$7)</f>
        <v/>
      </c>
      <c r="P77" s="24" t="str">
        <f aca="false">IF(S77&lt;&gt;"OK","",L77/Settings!$B$7)</f>
        <v/>
      </c>
      <c r="Q77" s="24" t="str">
        <f aca="false">IF(S77&lt;&gt;"OK","",(SUM(Observed!$J$6:$J$125)+SUM($H$6:H77))/Settings!$B$7)</f>
        <v/>
      </c>
      <c r="R77" s="24" t="str">
        <f aca="false">IF(S77&lt;&gt;"OK","",(SUM(Observed!$L$6:$L$125)+SUM($L$6:L77))/Settings!$B$7)</f>
        <v/>
      </c>
      <c r="S77" s="16" t="str">
        <f aca="false">IF(Settings!$B$29&lt;&gt;"READY","BLOCKED",IF(B77="PROJECTED","OK","NOT USED"))</f>
        <v>NOT USED</v>
      </c>
    </row>
    <row r="78" customFormat="false" ht="30" hidden="false" customHeight="true" outlineLevel="0" collapsed="false">
      <c r="A78" s="21" t="n">
        <v>73</v>
      </c>
      <c r="B78" s="16" t="str">
        <f aca="false">IF(Settings!$B$26&lt;&gt;"OK","INVALID",IF(A78&lt;=Settings!$B$8,"OBSERVED",IF(A78&lt;=Settings!$B$9,"PROJECTED","OUTSIDE HORIZON")))</f>
        <v>OUTSIDE HORIZON</v>
      </c>
      <c r="C78" s="24" t="str">
        <f aca="false">IF(S78&lt;&gt;"OK","",IF(Settings!$B$10="Repeat",Settings!$B$7,IF(A78=Settings!$B$8+1,Settings!$B$28,D77)))</f>
        <v/>
      </c>
      <c r="D78" s="24" t="str">
        <f aca="false">IF(S78&lt;&gt;"OK","",IF(Settings!$B$10="Subscription",C78*(1-Assumptions!B78),Settings!$B$7*Assumptions!C78))</f>
        <v/>
      </c>
      <c r="E78" s="24" t="str">
        <f aca="false">IF(S78&lt;&gt;"OK","",IF(Settings!$B$10="Subscription",D78,D78*Assumptions!D78))</f>
        <v/>
      </c>
      <c r="F78" s="24" t="str">
        <f aca="false">IF(S78&lt;&gt;"OK","",E78*Assumptions!E78)</f>
        <v/>
      </c>
      <c r="G78" s="24" t="str">
        <f aca="false">IF(S78&lt;&gt;"OK","",F78*Assumptions!F78+Assumptions!K78)</f>
        <v/>
      </c>
      <c r="H78" s="8" t="str">
        <f aca="false">IF(S78&lt;&gt;"OK","",F78-G78)</f>
        <v/>
      </c>
      <c r="I78" s="24" t="str">
        <f aca="false">IF(S78&lt;&gt;"OK","",F78*(1-Assumptions!G78)*(1-Assumptions!F78*Assumptions!H78)-Assumptions!L78)</f>
        <v/>
      </c>
      <c r="J78" s="8" t="str">
        <f aca="false">IF(S78&lt;&gt;"OK","",H78-I78)</f>
        <v/>
      </c>
      <c r="K78" s="24" t="str">
        <f aca="false">IF(S78&lt;&gt;"OK","",E78*Assumptions!I78+Assumptions!J78)</f>
        <v/>
      </c>
      <c r="L78" s="8" t="str">
        <f aca="false">IF(S78&lt;&gt;"OK","",J78-K78)</f>
        <v/>
      </c>
      <c r="M78" s="29" t="str">
        <f aca="false">IF(S78&lt;&gt;"OK","",1/(1+Settings!$B$15)^((A78-Settings!$B$8)/12))</f>
        <v/>
      </c>
      <c r="N78" s="8" t="str">
        <f aca="false">IF(S78&lt;&gt;"OK","",L78*M78)</f>
        <v/>
      </c>
      <c r="O78" s="24" t="str">
        <f aca="false">IF(S78&lt;&gt;"OK","",H78/Settings!$B$7)</f>
        <v/>
      </c>
      <c r="P78" s="24" t="str">
        <f aca="false">IF(S78&lt;&gt;"OK","",L78/Settings!$B$7)</f>
        <v/>
      </c>
      <c r="Q78" s="24" t="str">
        <f aca="false">IF(S78&lt;&gt;"OK","",(SUM(Observed!$J$6:$J$125)+SUM($H$6:H78))/Settings!$B$7)</f>
        <v/>
      </c>
      <c r="R78" s="24" t="str">
        <f aca="false">IF(S78&lt;&gt;"OK","",(SUM(Observed!$L$6:$L$125)+SUM($L$6:L78))/Settings!$B$7)</f>
        <v/>
      </c>
      <c r="S78" s="16" t="str">
        <f aca="false">IF(Settings!$B$29&lt;&gt;"READY","BLOCKED",IF(B78="PROJECTED","OK","NOT USED"))</f>
        <v>NOT USED</v>
      </c>
    </row>
    <row r="79" customFormat="false" ht="30" hidden="false" customHeight="true" outlineLevel="0" collapsed="false">
      <c r="A79" s="21" t="n">
        <v>74</v>
      </c>
      <c r="B79" s="16" t="str">
        <f aca="false">IF(Settings!$B$26&lt;&gt;"OK","INVALID",IF(A79&lt;=Settings!$B$8,"OBSERVED",IF(A79&lt;=Settings!$B$9,"PROJECTED","OUTSIDE HORIZON")))</f>
        <v>OUTSIDE HORIZON</v>
      </c>
      <c r="C79" s="24" t="str">
        <f aca="false">IF(S79&lt;&gt;"OK","",IF(Settings!$B$10="Repeat",Settings!$B$7,IF(A79=Settings!$B$8+1,Settings!$B$28,D78)))</f>
        <v/>
      </c>
      <c r="D79" s="24" t="str">
        <f aca="false">IF(S79&lt;&gt;"OK","",IF(Settings!$B$10="Subscription",C79*(1-Assumptions!B79),Settings!$B$7*Assumptions!C79))</f>
        <v/>
      </c>
      <c r="E79" s="24" t="str">
        <f aca="false">IF(S79&lt;&gt;"OK","",IF(Settings!$B$10="Subscription",D79,D79*Assumptions!D79))</f>
        <v/>
      </c>
      <c r="F79" s="24" t="str">
        <f aca="false">IF(S79&lt;&gt;"OK","",E79*Assumptions!E79)</f>
        <v/>
      </c>
      <c r="G79" s="24" t="str">
        <f aca="false">IF(S79&lt;&gt;"OK","",F79*Assumptions!F79+Assumptions!K79)</f>
        <v/>
      </c>
      <c r="H79" s="8" t="str">
        <f aca="false">IF(S79&lt;&gt;"OK","",F79-G79)</f>
        <v/>
      </c>
      <c r="I79" s="24" t="str">
        <f aca="false">IF(S79&lt;&gt;"OK","",F79*(1-Assumptions!G79)*(1-Assumptions!F79*Assumptions!H79)-Assumptions!L79)</f>
        <v/>
      </c>
      <c r="J79" s="8" t="str">
        <f aca="false">IF(S79&lt;&gt;"OK","",H79-I79)</f>
        <v/>
      </c>
      <c r="K79" s="24" t="str">
        <f aca="false">IF(S79&lt;&gt;"OK","",E79*Assumptions!I79+Assumptions!J79)</f>
        <v/>
      </c>
      <c r="L79" s="8" t="str">
        <f aca="false">IF(S79&lt;&gt;"OK","",J79-K79)</f>
        <v/>
      </c>
      <c r="M79" s="29" t="str">
        <f aca="false">IF(S79&lt;&gt;"OK","",1/(1+Settings!$B$15)^((A79-Settings!$B$8)/12))</f>
        <v/>
      </c>
      <c r="N79" s="8" t="str">
        <f aca="false">IF(S79&lt;&gt;"OK","",L79*M79)</f>
        <v/>
      </c>
      <c r="O79" s="24" t="str">
        <f aca="false">IF(S79&lt;&gt;"OK","",H79/Settings!$B$7)</f>
        <v/>
      </c>
      <c r="P79" s="24" t="str">
        <f aca="false">IF(S79&lt;&gt;"OK","",L79/Settings!$B$7)</f>
        <v/>
      </c>
      <c r="Q79" s="24" t="str">
        <f aca="false">IF(S79&lt;&gt;"OK","",(SUM(Observed!$J$6:$J$125)+SUM($H$6:H79))/Settings!$B$7)</f>
        <v/>
      </c>
      <c r="R79" s="24" t="str">
        <f aca="false">IF(S79&lt;&gt;"OK","",(SUM(Observed!$L$6:$L$125)+SUM($L$6:L79))/Settings!$B$7)</f>
        <v/>
      </c>
      <c r="S79" s="16" t="str">
        <f aca="false">IF(Settings!$B$29&lt;&gt;"READY","BLOCKED",IF(B79="PROJECTED","OK","NOT USED"))</f>
        <v>NOT USED</v>
      </c>
    </row>
    <row r="80" customFormat="false" ht="30" hidden="false" customHeight="true" outlineLevel="0" collapsed="false">
      <c r="A80" s="21" t="n">
        <v>75</v>
      </c>
      <c r="B80" s="16" t="str">
        <f aca="false">IF(Settings!$B$26&lt;&gt;"OK","INVALID",IF(A80&lt;=Settings!$B$8,"OBSERVED",IF(A80&lt;=Settings!$B$9,"PROJECTED","OUTSIDE HORIZON")))</f>
        <v>OUTSIDE HORIZON</v>
      </c>
      <c r="C80" s="24" t="str">
        <f aca="false">IF(S80&lt;&gt;"OK","",IF(Settings!$B$10="Repeat",Settings!$B$7,IF(A80=Settings!$B$8+1,Settings!$B$28,D79)))</f>
        <v/>
      </c>
      <c r="D80" s="24" t="str">
        <f aca="false">IF(S80&lt;&gt;"OK","",IF(Settings!$B$10="Subscription",C80*(1-Assumptions!B80),Settings!$B$7*Assumptions!C80))</f>
        <v/>
      </c>
      <c r="E80" s="24" t="str">
        <f aca="false">IF(S80&lt;&gt;"OK","",IF(Settings!$B$10="Subscription",D80,D80*Assumptions!D80))</f>
        <v/>
      </c>
      <c r="F80" s="24" t="str">
        <f aca="false">IF(S80&lt;&gt;"OK","",E80*Assumptions!E80)</f>
        <v/>
      </c>
      <c r="G80" s="24" t="str">
        <f aca="false">IF(S80&lt;&gt;"OK","",F80*Assumptions!F80+Assumptions!K80)</f>
        <v/>
      </c>
      <c r="H80" s="8" t="str">
        <f aca="false">IF(S80&lt;&gt;"OK","",F80-G80)</f>
        <v/>
      </c>
      <c r="I80" s="24" t="str">
        <f aca="false">IF(S80&lt;&gt;"OK","",F80*(1-Assumptions!G80)*(1-Assumptions!F80*Assumptions!H80)-Assumptions!L80)</f>
        <v/>
      </c>
      <c r="J80" s="8" t="str">
        <f aca="false">IF(S80&lt;&gt;"OK","",H80-I80)</f>
        <v/>
      </c>
      <c r="K80" s="24" t="str">
        <f aca="false">IF(S80&lt;&gt;"OK","",E80*Assumptions!I80+Assumptions!J80)</f>
        <v/>
      </c>
      <c r="L80" s="8" t="str">
        <f aca="false">IF(S80&lt;&gt;"OK","",J80-K80)</f>
        <v/>
      </c>
      <c r="M80" s="29" t="str">
        <f aca="false">IF(S80&lt;&gt;"OK","",1/(1+Settings!$B$15)^((A80-Settings!$B$8)/12))</f>
        <v/>
      </c>
      <c r="N80" s="8" t="str">
        <f aca="false">IF(S80&lt;&gt;"OK","",L80*M80)</f>
        <v/>
      </c>
      <c r="O80" s="24" t="str">
        <f aca="false">IF(S80&lt;&gt;"OK","",H80/Settings!$B$7)</f>
        <v/>
      </c>
      <c r="P80" s="24" t="str">
        <f aca="false">IF(S80&lt;&gt;"OK","",L80/Settings!$B$7)</f>
        <v/>
      </c>
      <c r="Q80" s="24" t="str">
        <f aca="false">IF(S80&lt;&gt;"OK","",(SUM(Observed!$J$6:$J$125)+SUM($H$6:H80))/Settings!$B$7)</f>
        <v/>
      </c>
      <c r="R80" s="24" t="str">
        <f aca="false">IF(S80&lt;&gt;"OK","",(SUM(Observed!$L$6:$L$125)+SUM($L$6:L80))/Settings!$B$7)</f>
        <v/>
      </c>
      <c r="S80" s="16" t="str">
        <f aca="false">IF(Settings!$B$29&lt;&gt;"READY","BLOCKED",IF(B80="PROJECTED","OK","NOT USED"))</f>
        <v>NOT USED</v>
      </c>
    </row>
    <row r="81" customFormat="false" ht="30" hidden="false" customHeight="true" outlineLevel="0" collapsed="false">
      <c r="A81" s="21" t="n">
        <v>76</v>
      </c>
      <c r="B81" s="16" t="str">
        <f aca="false">IF(Settings!$B$26&lt;&gt;"OK","INVALID",IF(A81&lt;=Settings!$B$8,"OBSERVED",IF(A81&lt;=Settings!$B$9,"PROJECTED","OUTSIDE HORIZON")))</f>
        <v>OUTSIDE HORIZON</v>
      </c>
      <c r="C81" s="24" t="str">
        <f aca="false">IF(S81&lt;&gt;"OK","",IF(Settings!$B$10="Repeat",Settings!$B$7,IF(A81=Settings!$B$8+1,Settings!$B$28,D80)))</f>
        <v/>
      </c>
      <c r="D81" s="24" t="str">
        <f aca="false">IF(S81&lt;&gt;"OK","",IF(Settings!$B$10="Subscription",C81*(1-Assumptions!B81),Settings!$B$7*Assumptions!C81))</f>
        <v/>
      </c>
      <c r="E81" s="24" t="str">
        <f aca="false">IF(S81&lt;&gt;"OK","",IF(Settings!$B$10="Subscription",D81,D81*Assumptions!D81))</f>
        <v/>
      </c>
      <c r="F81" s="24" t="str">
        <f aca="false">IF(S81&lt;&gt;"OK","",E81*Assumptions!E81)</f>
        <v/>
      </c>
      <c r="G81" s="24" t="str">
        <f aca="false">IF(S81&lt;&gt;"OK","",F81*Assumptions!F81+Assumptions!K81)</f>
        <v/>
      </c>
      <c r="H81" s="8" t="str">
        <f aca="false">IF(S81&lt;&gt;"OK","",F81-G81)</f>
        <v/>
      </c>
      <c r="I81" s="24" t="str">
        <f aca="false">IF(S81&lt;&gt;"OK","",F81*(1-Assumptions!G81)*(1-Assumptions!F81*Assumptions!H81)-Assumptions!L81)</f>
        <v/>
      </c>
      <c r="J81" s="8" t="str">
        <f aca="false">IF(S81&lt;&gt;"OK","",H81-I81)</f>
        <v/>
      </c>
      <c r="K81" s="24" t="str">
        <f aca="false">IF(S81&lt;&gt;"OK","",E81*Assumptions!I81+Assumptions!J81)</f>
        <v/>
      </c>
      <c r="L81" s="8" t="str">
        <f aca="false">IF(S81&lt;&gt;"OK","",J81-K81)</f>
        <v/>
      </c>
      <c r="M81" s="29" t="str">
        <f aca="false">IF(S81&lt;&gt;"OK","",1/(1+Settings!$B$15)^((A81-Settings!$B$8)/12))</f>
        <v/>
      </c>
      <c r="N81" s="8" t="str">
        <f aca="false">IF(S81&lt;&gt;"OK","",L81*M81)</f>
        <v/>
      </c>
      <c r="O81" s="24" t="str">
        <f aca="false">IF(S81&lt;&gt;"OK","",H81/Settings!$B$7)</f>
        <v/>
      </c>
      <c r="P81" s="24" t="str">
        <f aca="false">IF(S81&lt;&gt;"OK","",L81/Settings!$B$7)</f>
        <v/>
      </c>
      <c r="Q81" s="24" t="str">
        <f aca="false">IF(S81&lt;&gt;"OK","",(SUM(Observed!$J$6:$J$125)+SUM($H$6:H81))/Settings!$B$7)</f>
        <v/>
      </c>
      <c r="R81" s="24" t="str">
        <f aca="false">IF(S81&lt;&gt;"OK","",(SUM(Observed!$L$6:$L$125)+SUM($L$6:L81))/Settings!$B$7)</f>
        <v/>
      </c>
      <c r="S81" s="16" t="str">
        <f aca="false">IF(Settings!$B$29&lt;&gt;"READY","BLOCKED",IF(B81="PROJECTED","OK","NOT USED"))</f>
        <v>NOT USED</v>
      </c>
    </row>
    <row r="82" customFormat="false" ht="30" hidden="false" customHeight="true" outlineLevel="0" collapsed="false">
      <c r="A82" s="21" t="n">
        <v>77</v>
      </c>
      <c r="B82" s="16" t="str">
        <f aca="false">IF(Settings!$B$26&lt;&gt;"OK","INVALID",IF(A82&lt;=Settings!$B$8,"OBSERVED",IF(A82&lt;=Settings!$B$9,"PROJECTED","OUTSIDE HORIZON")))</f>
        <v>OUTSIDE HORIZON</v>
      </c>
      <c r="C82" s="24" t="str">
        <f aca="false">IF(S82&lt;&gt;"OK","",IF(Settings!$B$10="Repeat",Settings!$B$7,IF(A82=Settings!$B$8+1,Settings!$B$28,D81)))</f>
        <v/>
      </c>
      <c r="D82" s="24" t="str">
        <f aca="false">IF(S82&lt;&gt;"OK","",IF(Settings!$B$10="Subscription",C82*(1-Assumptions!B82),Settings!$B$7*Assumptions!C82))</f>
        <v/>
      </c>
      <c r="E82" s="24" t="str">
        <f aca="false">IF(S82&lt;&gt;"OK","",IF(Settings!$B$10="Subscription",D82,D82*Assumptions!D82))</f>
        <v/>
      </c>
      <c r="F82" s="24" t="str">
        <f aca="false">IF(S82&lt;&gt;"OK","",E82*Assumptions!E82)</f>
        <v/>
      </c>
      <c r="G82" s="24" t="str">
        <f aca="false">IF(S82&lt;&gt;"OK","",F82*Assumptions!F82+Assumptions!K82)</f>
        <v/>
      </c>
      <c r="H82" s="8" t="str">
        <f aca="false">IF(S82&lt;&gt;"OK","",F82-G82)</f>
        <v/>
      </c>
      <c r="I82" s="24" t="str">
        <f aca="false">IF(S82&lt;&gt;"OK","",F82*(1-Assumptions!G82)*(1-Assumptions!F82*Assumptions!H82)-Assumptions!L82)</f>
        <v/>
      </c>
      <c r="J82" s="8" t="str">
        <f aca="false">IF(S82&lt;&gt;"OK","",H82-I82)</f>
        <v/>
      </c>
      <c r="K82" s="24" t="str">
        <f aca="false">IF(S82&lt;&gt;"OK","",E82*Assumptions!I82+Assumptions!J82)</f>
        <v/>
      </c>
      <c r="L82" s="8" t="str">
        <f aca="false">IF(S82&lt;&gt;"OK","",J82-K82)</f>
        <v/>
      </c>
      <c r="M82" s="29" t="str">
        <f aca="false">IF(S82&lt;&gt;"OK","",1/(1+Settings!$B$15)^((A82-Settings!$B$8)/12))</f>
        <v/>
      </c>
      <c r="N82" s="8" t="str">
        <f aca="false">IF(S82&lt;&gt;"OK","",L82*M82)</f>
        <v/>
      </c>
      <c r="O82" s="24" t="str">
        <f aca="false">IF(S82&lt;&gt;"OK","",H82/Settings!$B$7)</f>
        <v/>
      </c>
      <c r="P82" s="24" t="str">
        <f aca="false">IF(S82&lt;&gt;"OK","",L82/Settings!$B$7)</f>
        <v/>
      </c>
      <c r="Q82" s="24" t="str">
        <f aca="false">IF(S82&lt;&gt;"OK","",(SUM(Observed!$J$6:$J$125)+SUM($H$6:H82))/Settings!$B$7)</f>
        <v/>
      </c>
      <c r="R82" s="24" t="str">
        <f aca="false">IF(S82&lt;&gt;"OK","",(SUM(Observed!$L$6:$L$125)+SUM($L$6:L82))/Settings!$B$7)</f>
        <v/>
      </c>
      <c r="S82" s="16" t="str">
        <f aca="false">IF(Settings!$B$29&lt;&gt;"READY","BLOCKED",IF(B82="PROJECTED","OK","NOT USED"))</f>
        <v>NOT USED</v>
      </c>
    </row>
    <row r="83" customFormat="false" ht="30" hidden="false" customHeight="true" outlineLevel="0" collapsed="false">
      <c r="A83" s="21" t="n">
        <v>78</v>
      </c>
      <c r="B83" s="16" t="str">
        <f aca="false">IF(Settings!$B$26&lt;&gt;"OK","INVALID",IF(A83&lt;=Settings!$B$8,"OBSERVED",IF(A83&lt;=Settings!$B$9,"PROJECTED","OUTSIDE HORIZON")))</f>
        <v>OUTSIDE HORIZON</v>
      </c>
      <c r="C83" s="24" t="str">
        <f aca="false">IF(S83&lt;&gt;"OK","",IF(Settings!$B$10="Repeat",Settings!$B$7,IF(A83=Settings!$B$8+1,Settings!$B$28,D82)))</f>
        <v/>
      </c>
      <c r="D83" s="24" t="str">
        <f aca="false">IF(S83&lt;&gt;"OK","",IF(Settings!$B$10="Subscription",C83*(1-Assumptions!B83),Settings!$B$7*Assumptions!C83))</f>
        <v/>
      </c>
      <c r="E83" s="24" t="str">
        <f aca="false">IF(S83&lt;&gt;"OK","",IF(Settings!$B$10="Subscription",D83,D83*Assumptions!D83))</f>
        <v/>
      </c>
      <c r="F83" s="24" t="str">
        <f aca="false">IF(S83&lt;&gt;"OK","",E83*Assumptions!E83)</f>
        <v/>
      </c>
      <c r="G83" s="24" t="str">
        <f aca="false">IF(S83&lt;&gt;"OK","",F83*Assumptions!F83+Assumptions!K83)</f>
        <v/>
      </c>
      <c r="H83" s="8" t="str">
        <f aca="false">IF(S83&lt;&gt;"OK","",F83-G83)</f>
        <v/>
      </c>
      <c r="I83" s="24" t="str">
        <f aca="false">IF(S83&lt;&gt;"OK","",F83*(1-Assumptions!G83)*(1-Assumptions!F83*Assumptions!H83)-Assumptions!L83)</f>
        <v/>
      </c>
      <c r="J83" s="8" t="str">
        <f aca="false">IF(S83&lt;&gt;"OK","",H83-I83)</f>
        <v/>
      </c>
      <c r="K83" s="24" t="str">
        <f aca="false">IF(S83&lt;&gt;"OK","",E83*Assumptions!I83+Assumptions!J83)</f>
        <v/>
      </c>
      <c r="L83" s="8" t="str">
        <f aca="false">IF(S83&lt;&gt;"OK","",J83-K83)</f>
        <v/>
      </c>
      <c r="M83" s="29" t="str">
        <f aca="false">IF(S83&lt;&gt;"OK","",1/(1+Settings!$B$15)^((A83-Settings!$B$8)/12))</f>
        <v/>
      </c>
      <c r="N83" s="8" t="str">
        <f aca="false">IF(S83&lt;&gt;"OK","",L83*M83)</f>
        <v/>
      </c>
      <c r="O83" s="24" t="str">
        <f aca="false">IF(S83&lt;&gt;"OK","",H83/Settings!$B$7)</f>
        <v/>
      </c>
      <c r="P83" s="24" t="str">
        <f aca="false">IF(S83&lt;&gt;"OK","",L83/Settings!$B$7)</f>
        <v/>
      </c>
      <c r="Q83" s="24" t="str">
        <f aca="false">IF(S83&lt;&gt;"OK","",(SUM(Observed!$J$6:$J$125)+SUM($H$6:H83))/Settings!$B$7)</f>
        <v/>
      </c>
      <c r="R83" s="24" t="str">
        <f aca="false">IF(S83&lt;&gt;"OK","",(SUM(Observed!$L$6:$L$125)+SUM($L$6:L83))/Settings!$B$7)</f>
        <v/>
      </c>
      <c r="S83" s="16" t="str">
        <f aca="false">IF(Settings!$B$29&lt;&gt;"READY","BLOCKED",IF(B83="PROJECTED","OK","NOT USED"))</f>
        <v>NOT USED</v>
      </c>
    </row>
    <row r="84" customFormat="false" ht="30" hidden="false" customHeight="true" outlineLevel="0" collapsed="false">
      <c r="A84" s="21" t="n">
        <v>79</v>
      </c>
      <c r="B84" s="16" t="str">
        <f aca="false">IF(Settings!$B$26&lt;&gt;"OK","INVALID",IF(A84&lt;=Settings!$B$8,"OBSERVED",IF(A84&lt;=Settings!$B$9,"PROJECTED","OUTSIDE HORIZON")))</f>
        <v>OUTSIDE HORIZON</v>
      </c>
      <c r="C84" s="24" t="str">
        <f aca="false">IF(S84&lt;&gt;"OK","",IF(Settings!$B$10="Repeat",Settings!$B$7,IF(A84=Settings!$B$8+1,Settings!$B$28,D83)))</f>
        <v/>
      </c>
      <c r="D84" s="24" t="str">
        <f aca="false">IF(S84&lt;&gt;"OK","",IF(Settings!$B$10="Subscription",C84*(1-Assumptions!B84),Settings!$B$7*Assumptions!C84))</f>
        <v/>
      </c>
      <c r="E84" s="24" t="str">
        <f aca="false">IF(S84&lt;&gt;"OK","",IF(Settings!$B$10="Subscription",D84,D84*Assumptions!D84))</f>
        <v/>
      </c>
      <c r="F84" s="24" t="str">
        <f aca="false">IF(S84&lt;&gt;"OK","",E84*Assumptions!E84)</f>
        <v/>
      </c>
      <c r="G84" s="24" t="str">
        <f aca="false">IF(S84&lt;&gt;"OK","",F84*Assumptions!F84+Assumptions!K84)</f>
        <v/>
      </c>
      <c r="H84" s="8" t="str">
        <f aca="false">IF(S84&lt;&gt;"OK","",F84-G84)</f>
        <v/>
      </c>
      <c r="I84" s="24" t="str">
        <f aca="false">IF(S84&lt;&gt;"OK","",F84*(1-Assumptions!G84)*(1-Assumptions!F84*Assumptions!H84)-Assumptions!L84)</f>
        <v/>
      </c>
      <c r="J84" s="8" t="str">
        <f aca="false">IF(S84&lt;&gt;"OK","",H84-I84)</f>
        <v/>
      </c>
      <c r="K84" s="24" t="str">
        <f aca="false">IF(S84&lt;&gt;"OK","",E84*Assumptions!I84+Assumptions!J84)</f>
        <v/>
      </c>
      <c r="L84" s="8" t="str">
        <f aca="false">IF(S84&lt;&gt;"OK","",J84-K84)</f>
        <v/>
      </c>
      <c r="M84" s="29" t="str">
        <f aca="false">IF(S84&lt;&gt;"OK","",1/(1+Settings!$B$15)^((A84-Settings!$B$8)/12))</f>
        <v/>
      </c>
      <c r="N84" s="8" t="str">
        <f aca="false">IF(S84&lt;&gt;"OK","",L84*M84)</f>
        <v/>
      </c>
      <c r="O84" s="24" t="str">
        <f aca="false">IF(S84&lt;&gt;"OK","",H84/Settings!$B$7)</f>
        <v/>
      </c>
      <c r="P84" s="24" t="str">
        <f aca="false">IF(S84&lt;&gt;"OK","",L84/Settings!$B$7)</f>
        <v/>
      </c>
      <c r="Q84" s="24" t="str">
        <f aca="false">IF(S84&lt;&gt;"OK","",(SUM(Observed!$J$6:$J$125)+SUM($H$6:H84))/Settings!$B$7)</f>
        <v/>
      </c>
      <c r="R84" s="24" t="str">
        <f aca="false">IF(S84&lt;&gt;"OK","",(SUM(Observed!$L$6:$L$125)+SUM($L$6:L84))/Settings!$B$7)</f>
        <v/>
      </c>
      <c r="S84" s="16" t="str">
        <f aca="false">IF(Settings!$B$29&lt;&gt;"READY","BLOCKED",IF(B84="PROJECTED","OK","NOT USED"))</f>
        <v>NOT USED</v>
      </c>
    </row>
    <row r="85" customFormat="false" ht="30" hidden="false" customHeight="true" outlineLevel="0" collapsed="false">
      <c r="A85" s="21" t="n">
        <v>80</v>
      </c>
      <c r="B85" s="16" t="str">
        <f aca="false">IF(Settings!$B$26&lt;&gt;"OK","INVALID",IF(A85&lt;=Settings!$B$8,"OBSERVED",IF(A85&lt;=Settings!$B$9,"PROJECTED","OUTSIDE HORIZON")))</f>
        <v>OUTSIDE HORIZON</v>
      </c>
      <c r="C85" s="24" t="str">
        <f aca="false">IF(S85&lt;&gt;"OK","",IF(Settings!$B$10="Repeat",Settings!$B$7,IF(A85=Settings!$B$8+1,Settings!$B$28,D84)))</f>
        <v/>
      </c>
      <c r="D85" s="24" t="str">
        <f aca="false">IF(S85&lt;&gt;"OK","",IF(Settings!$B$10="Subscription",C85*(1-Assumptions!B85),Settings!$B$7*Assumptions!C85))</f>
        <v/>
      </c>
      <c r="E85" s="24" t="str">
        <f aca="false">IF(S85&lt;&gt;"OK","",IF(Settings!$B$10="Subscription",D85,D85*Assumptions!D85))</f>
        <v/>
      </c>
      <c r="F85" s="24" t="str">
        <f aca="false">IF(S85&lt;&gt;"OK","",E85*Assumptions!E85)</f>
        <v/>
      </c>
      <c r="G85" s="24" t="str">
        <f aca="false">IF(S85&lt;&gt;"OK","",F85*Assumptions!F85+Assumptions!K85)</f>
        <v/>
      </c>
      <c r="H85" s="8" t="str">
        <f aca="false">IF(S85&lt;&gt;"OK","",F85-G85)</f>
        <v/>
      </c>
      <c r="I85" s="24" t="str">
        <f aca="false">IF(S85&lt;&gt;"OK","",F85*(1-Assumptions!G85)*(1-Assumptions!F85*Assumptions!H85)-Assumptions!L85)</f>
        <v/>
      </c>
      <c r="J85" s="8" t="str">
        <f aca="false">IF(S85&lt;&gt;"OK","",H85-I85)</f>
        <v/>
      </c>
      <c r="K85" s="24" t="str">
        <f aca="false">IF(S85&lt;&gt;"OK","",E85*Assumptions!I85+Assumptions!J85)</f>
        <v/>
      </c>
      <c r="L85" s="8" t="str">
        <f aca="false">IF(S85&lt;&gt;"OK","",J85-K85)</f>
        <v/>
      </c>
      <c r="M85" s="29" t="str">
        <f aca="false">IF(S85&lt;&gt;"OK","",1/(1+Settings!$B$15)^((A85-Settings!$B$8)/12))</f>
        <v/>
      </c>
      <c r="N85" s="8" t="str">
        <f aca="false">IF(S85&lt;&gt;"OK","",L85*M85)</f>
        <v/>
      </c>
      <c r="O85" s="24" t="str">
        <f aca="false">IF(S85&lt;&gt;"OK","",H85/Settings!$B$7)</f>
        <v/>
      </c>
      <c r="P85" s="24" t="str">
        <f aca="false">IF(S85&lt;&gt;"OK","",L85/Settings!$B$7)</f>
        <v/>
      </c>
      <c r="Q85" s="24" t="str">
        <f aca="false">IF(S85&lt;&gt;"OK","",(SUM(Observed!$J$6:$J$125)+SUM($H$6:H85))/Settings!$B$7)</f>
        <v/>
      </c>
      <c r="R85" s="24" t="str">
        <f aca="false">IF(S85&lt;&gt;"OK","",(SUM(Observed!$L$6:$L$125)+SUM($L$6:L85))/Settings!$B$7)</f>
        <v/>
      </c>
      <c r="S85" s="16" t="str">
        <f aca="false">IF(Settings!$B$29&lt;&gt;"READY","BLOCKED",IF(B85="PROJECTED","OK","NOT USED"))</f>
        <v>NOT USED</v>
      </c>
    </row>
    <row r="86" customFormat="false" ht="30" hidden="false" customHeight="true" outlineLevel="0" collapsed="false">
      <c r="A86" s="21" t="n">
        <v>81</v>
      </c>
      <c r="B86" s="16" t="str">
        <f aca="false">IF(Settings!$B$26&lt;&gt;"OK","INVALID",IF(A86&lt;=Settings!$B$8,"OBSERVED",IF(A86&lt;=Settings!$B$9,"PROJECTED","OUTSIDE HORIZON")))</f>
        <v>OUTSIDE HORIZON</v>
      </c>
      <c r="C86" s="24" t="str">
        <f aca="false">IF(S86&lt;&gt;"OK","",IF(Settings!$B$10="Repeat",Settings!$B$7,IF(A86=Settings!$B$8+1,Settings!$B$28,D85)))</f>
        <v/>
      </c>
      <c r="D86" s="24" t="str">
        <f aca="false">IF(S86&lt;&gt;"OK","",IF(Settings!$B$10="Subscription",C86*(1-Assumptions!B86),Settings!$B$7*Assumptions!C86))</f>
        <v/>
      </c>
      <c r="E86" s="24" t="str">
        <f aca="false">IF(S86&lt;&gt;"OK","",IF(Settings!$B$10="Subscription",D86,D86*Assumptions!D86))</f>
        <v/>
      </c>
      <c r="F86" s="24" t="str">
        <f aca="false">IF(S86&lt;&gt;"OK","",E86*Assumptions!E86)</f>
        <v/>
      </c>
      <c r="G86" s="24" t="str">
        <f aca="false">IF(S86&lt;&gt;"OK","",F86*Assumptions!F86+Assumptions!K86)</f>
        <v/>
      </c>
      <c r="H86" s="8" t="str">
        <f aca="false">IF(S86&lt;&gt;"OK","",F86-G86)</f>
        <v/>
      </c>
      <c r="I86" s="24" t="str">
        <f aca="false">IF(S86&lt;&gt;"OK","",F86*(1-Assumptions!G86)*(1-Assumptions!F86*Assumptions!H86)-Assumptions!L86)</f>
        <v/>
      </c>
      <c r="J86" s="8" t="str">
        <f aca="false">IF(S86&lt;&gt;"OK","",H86-I86)</f>
        <v/>
      </c>
      <c r="K86" s="24" t="str">
        <f aca="false">IF(S86&lt;&gt;"OK","",E86*Assumptions!I86+Assumptions!J86)</f>
        <v/>
      </c>
      <c r="L86" s="8" t="str">
        <f aca="false">IF(S86&lt;&gt;"OK","",J86-K86)</f>
        <v/>
      </c>
      <c r="M86" s="29" t="str">
        <f aca="false">IF(S86&lt;&gt;"OK","",1/(1+Settings!$B$15)^((A86-Settings!$B$8)/12))</f>
        <v/>
      </c>
      <c r="N86" s="8" t="str">
        <f aca="false">IF(S86&lt;&gt;"OK","",L86*M86)</f>
        <v/>
      </c>
      <c r="O86" s="24" t="str">
        <f aca="false">IF(S86&lt;&gt;"OK","",H86/Settings!$B$7)</f>
        <v/>
      </c>
      <c r="P86" s="24" t="str">
        <f aca="false">IF(S86&lt;&gt;"OK","",L86/Settings!$B$7)</f>
        <v/>
      </c>
      <c r="Q86" s="24" t="str">
        <f aca="false">IF(S86&lt;&gt;"OK","",(SUM(Observed!$J$6:$J$125)+SUM($H$6:H86))/Settings!$B$7)</f>
        <v/>
      </c>
      <c r="R86" s="24" t="str">
        <f aca="false">IF(S86&lt;&gt;"OK","",(SUM(Observed!$L$6:$L$125)+SUM($L$6:L86))/Settings!$B$7)</f>
        <v/>
      </c>
      <c r="S86" s="16" t="str">
        <f aca="false">IF(Settings!$B$29&lt;&gt;"READY","BLOCKED",IF(B86="PROJECTED","OK","NOT USED"))</f>
        <v>NOT USED</v>
      </c>
    </row>
    <row r="87" customFormat="false" ht="30" hidden="false" customHeight="true" outlineLevel="0" collapsed="false">
      <c r="A87" s="21" t="n">
        <v>82</v>
      </c>
      <c r="B87" s="16" t="str">
        <f aca="false">IF(Settings!$B$26&lt;&gt;"OK","INVALID",IF(A87&lt;=Settings!$B$8,"OBSERVED",IF(A87&lt;=Settings!$B$9,"PROJECTED","OUTSIDE HORIZON")))</f>
        <v>OUTSIDE HORIZON</v>
      </c>
      <c r="C87" s="24" t="str">
        <f aca="false">IF(S87&lt;&gt;"OK","",IF(Settings!$B$10="Repeat",Settings!$B$7,IF(A87=Settings!$B$8+1,Settings!$B$28,D86)))</f>
        <v/>
      </c>
      <c r="D87" s="24" t="str">
        <f aca="false">IF(S87&lt;&gt;"OK","",IF(Settings!$B$10="Subscription",C87*(1-Assumptions!B87),Settings!$B$7*Assumptions!C87))</f>
        <v/>
      </c>
      <c r="E87" s="24" t="str">
        <f aca="false">IF(S87&lt;&gt;"OK","",IF(Settings!$B$10="Subscription",D87,D87*Assumptions!D87))</f>
        <v/>
      </c>
      <c r="F87" s="24" t="str">
        <f aca="false">IF(S87&lt;&gt;"OK","",E87*Assumptions!E87)</f>
        <v/>
      </c>
      <c r="G87" s="24" t="str">
        <f aca="false">IF(S87&lt;&gt;"OK","",F87*Assumptions!F87+Assumptions!K87)</f>
        <v/>
      </c>
      <c r="H87" s="8" t="str">
        <f aca="false">IF(S87&lt;&gt;"OK","",F87-G87)</f>
        <v/>
      </c>
      <c r="I87" s="24" t="str">
        <f aca="false">IF(S87&lt;&gt;"OK","",F87*(1-Assumptions!G87)*(1-Assumptions!F87*Assumptions!H87)-Assumptions!L87)</f>
        <v/>
      </c>
      <c r="J87" s="8" t="str">
        <f aca="false">IF(S87&lt;&gt;"OK","",H87-I87)</f>
        <v/>
      </c>
      <c r="K87" s="24" t="str">
        <f aca="false">IF(S87&lt;&gt;"OK","",E87*Assumptions!I87+Assumptions!J87)</f>
        <v/>
      </c>
      <c r="L87" s="8" t="str">
        <f aca="false">IF(S87&lt;&gt;"OK","",J87-K87)</f>
        <v/>
      </c>
      <c r="M87" s="29" t="str">
        <f aca="false">IF(S87&lt;&gt;"OK","",1/(1+Settings!$B$15)^((A87-Settings!$B$8)/12))</f>
        <v/>
      </c>
      <c r="N87" s="8" t="str">
        <f aca="false">IF(S87&lt;&gt;"OK","",L87*M87)</f>
        <v/>
      </c>
      <c r="O87" s="24" t="str">
        <f aca="false">IF(S87&lt;&gt;"OK","",H87/Settings!$B$7)</f>
        <v/>
      </c>
      <c r="P87" s="24" t="str">
        <f aca="false">IF(S87&lt;&gt;"OK","",L87/Settings!$B$7)</f>
        <v/>
      </c>
      <c r="Q87" s="24" t="str">
        <f aca="false">IF(S87&lt;&gt;"OK","",(SUM(Observed!$J$6:$J$125)+SUM($H$6:H87))/Settings!$B$7)</f>
        <v/>
      </c>
      <c r="R87" s="24" t="str">
        <f aca="false">IF(S87&lt;&gt;"OK","",(SUM(Observed!$L$6:$L$125)+SUM($L$6:L87))/Settings!$B$7)</f>
        <v/>
      </c>
      <c r="S87" s="16" t="str">
        <f aca="false">IF(Settings!$B$29&lt;&gt;"READY","BLOCKED",IF(B87="PROJECTED","OK","NOT USED"))</f>
        <v>NOT USED</v>
      </c>
    </row>
    <row r="88" customFormat="false" ht="30" hidden="false" customHeight="true" outlineLevel="0" collapsed="false">
      <c r="A88" s="21" t="n">
        <v>83</v>
      </c>
      <c r="B88" s="16" t="str">
        <f aca="false">IF(Settings!$B$26&lt;&gt;"OK","INVALID",IF(A88&lt;=Settings!$B$8,"OBSERVED",IF(A88&lt;=Settings!$B$9,"PROJECTED","OUTSIDE HORIZON")))</f>
        <v>OUTSIDE HORIZON</v>
      </c>
      <c r="C88" s="24" t="str">
        <f aca="false">IF(S88&lt;&gt;"OK","",IF(Settings!$B$10="Repeat",Settings!$B$7,IF(A88=Settings!$B$8+1,Settings!$B$28,D87)))</f>
        <v/>
      </c>
      <c r="D88" s="24" t="str">
        <f aca="false">IF(S88&lt;&gt;"OK","",IF(Settings!$B$10="Subscription",C88*(1-Assumptions!B88),Settings!$B$7*Assumptions!C88))</f>
        <v/>
      </c>
      <c r="E88" s="24" t="str">
        <f aca="false">IF(S88&lt;&gt;"OK","",IF(Settings!$B$10="Subscription",D88,D88*Assumptions!D88))</f>
        <v/>
      </c>
      <c r="F88" s="24" t="str">
        <f aca="false">IF(S88&lt;&gt;"OK","",E88*Assumptions!E88)</f>
        <v/>
      </c>
      <c r="G88" s="24" t="str">
        <f aca="false">IF(S88&lt;&gt;"OK","",F88*Assumptions!F88+Assumptions!K88)</f>
        <v/>
      </c>
      <c r="H88" s="8" t="str">
        <f aca="false">IF(S88&lt;&gt;"OK","",F88-G88)</f>
        <v/>
      </c>
      <c r="I88" s="24" t="str">
        <f aca="false">IF(S88&lt;&gt;"OK","",F88*(1-Assumptions!G88)*(1-Assumptions!F88*Assumptions!H88)-Assumptions!L88)</f>
        <v/>
      </c>
      <c r="J88" s="8" t="str">
        <f aca="false">IF(S88&lt;&gt;"OK","",H88-I88)</f>
        <v/>
      </c>
      <c r="K88" s="24" t="str">
        <f aca="false">IF(S88&lt;&gt;"OK","",E88*Assumptions!I88+Assumptions!J88)</f>
        <v/>
      </c>
      <c r="L88" s="8" t="str">
        <f aca="false">IF(S88&lt;&gt;"OK","",J88-K88)</f>
        <v/>
      </c>
      <c r="M88" s="29" t="str">
        <f aca="false">IF(S88&lt;&gt;"OK","",1/(1+Settings!$B$15)^((A88-Settings!$B$8)/12))</f>
        <v/>
      </c>
      <c r="N88" s="8" t="str">
        <f aca="false">IF(S88&lt;&gt;"OK","",L88*M88)</f>
        <v/>
      </c>
      <c r="O88" s="24" t="str">
        <f aca="false">IF(S88&lt;&gt;"OK","",H88/Settings!$B$7)</f>
        <v/>
      </c>
      <c r="P88" s="24" t="str">
        <f aca="false">IF(S88&lt;&gt;"OK","",L88/Settings!$B$7)</f>
        <v/>
      </c>
      <c r="Q88" s="24" t="str">
        <f aca="false">IF(S88&lt;&gt;"OK","",(SUM(Observed!$J$6:$J$125)+SUM($H$6:H88))/Settings!$B$7)</f>
        <v/>
      </c>
      <c r="R88" s="24" t="str">
        <f aca="false">IF(S88&lt;&gt;"OK","",(SUM(Observed!$L$6:$L$125)+SUM($L$6:L88))/Settings!$B$7)</f>
        <v/>
      </c>
      <c r="S88" s="16" t="str">
        <f aca="false">IF(Settings!$B$29&lt;&gt;"READY","BLOCKED",IF(B88="PROJECTED","OK","NOT USED"))</f>
        <v>NOT USED</v>
      </c>
    </row>
    <row r="89" customFormat="false" ht="30" hidden="false" customHeight="true" outlineLevel="0" collapsed="false">
      <c r="A89" s="21" t="n">
        <v>84</v>
      </c>
      <c r="B89" s="16" t="str">
        <f aca="false">IF(Settings!$B$26&lt;&gt;"OK","INVALID",IF(A89&lt;=Settings!$B$8,"OBSERVED",IF(A89&lt;=Settings!$B$9,"PROJECTED","OUTSIDE HORIZON")))</f>
        <v>OUTSIDE HORIZON</v>
      </c>
      <c r="C89" s="24" t="str">
        <f aca="false">IF(S89&lt;&gt;"OK","",IF(Settings!$B$10="Repeat",Settings!$B$7,IF(A89=Settings!$B$8+1,Settings!$B$28,D88)))</f>
        <v/>
      </c>
      <c r="D89" s="24" t="str">
        <f aca="false">IF(S89&lt;&gt;"OK","",IF(Settings!$B$10="Subscription",C89*(1-Assumptions!B89),Settings!$B$7*Assumptions!C89))</f>
        <v/>
      </c>
      <c r="E89" s="24" t="str">
        <f aca="false">IF(S89&lt;&gt;"OK","",IF(Settings!$B$10="Subscription",D89,D89*Assumptions!D89))</f>
        <v/>
      </c>
      <c r="F89" s="24" t="str">
        <f aca="false">IF(S89&lt;&gt;"OK","",E89*Assumptions!E89)</f>
        <v/>
      </c>
      <c r="G89" s="24" t="str">
        <f aca="false">IF(S89&lt;&gt;"OK","",F89*Assumptions!F89+Assumptions!K89)</f>
        <v/>
      </c>
      <c r="H89" s="8" t="str">
        <f aca="false">IF(S89&lt;&gt;"OK","",F89-G89)</f>
        <v/>
      </c>
      <c r="I89" s="24" t="str">
        <f aca="false">IF(S89&lt;&gt;"OK","",F89*(1-Assumptions!G89)*(1-Assumptions!F89*Assumptions!H89)-Assumptions!L89)</f>
        <v/>
      </c>
      <c r="J89" s="8" t="str">
        <f aca="false">IF(S89&lt;&gt;"OK","",H89-I89)</f>
        <v/>
      </c>
      <c r="K89" s="24" t="str">
        <f aca="false">IF(S89&lt;&gt;"OK","",E89*Assumptions!I89+Assumptions!J89)</f>
        <v/>
      </c>
      <c r="L89" s="8" t="str">
        <f aca="false">IF(S89&lt;&gt;"OK","",J89-K89)</f>
        <v/>
      </c>
      <c r="M89" s="29" t="str">
        <f aca="false">IF(S89&lt;&gt;"OK","",1/(1+Settings!$B$15)^((A89-Settings!$B$8)/12))</f>
        <v/>
      </c>
      <c r="N89" s="8" t="str">
        <f aca="false">IF(S89&lt;&gt;"OK","",L89*M89)</f>
        <v/>
      </c>
      <c r="O89" s="24" t="str">
        <f aca="false">IF(S89&lt;&gt;"OK","",H89/Settings!$B$7)</f>
        <v/>
      </c>
      <c r="P89" s="24" t="str">
        <f aca="false">IF(S89&lt;&gt;"OK","",L89/Settings!$B$7)</f>
        <v/>
      </c>
      <c r="Q89" s="24" t="str">
        <f aca="false">IF(S89&lt;&gt;"OK","",(SUM(Observed!$J$6:$J$125)+SUM($H$6:H89))/Settings!$B$7)</f>
        <v/>
      </c>
      <c r="R89" s="24" t="str">
        <f aca="false">IF(S89&lt;&gt;"OK","",(SUM(Observed!$L$6:$L$125)+SUM($L$6:L89))/Settings!$B$7)</f>
        <v/>
      </c>
      <c r="S89" s="16" t="str">
        <f aca="false">IF(Settings!$B$29&lt;&gt;"READY","BLOCKED",IF(B89="PROJECTED","OK","NOT USED"))</f>
        <v>NOT USED</v>
      </c>
    </row>
    <row r="90" customFormat="false" ht="30" hidden="false" customHeight="true" outlineLevel="0" collapsed="false">
      <c r="A90" s="21" t="n">
        <v>85</v>
      </c>
      <c r="B90" s="16" t="str">
        <f aca="false">IF(Settings!$B$26&lt;&gt;"OK","INVALID",IF(A90&lt;=Settings!$B$8,"OBSERVED",IF(A90&lt;=Settings!$B$9,"PROJECTED","OUTSIDE HORIZON")))</f>
        <v>OUTSIDE HORIZON</v>
      </c>
      <c r="C90" s="24" t="str">
        <f aca="false">IF(S90&lt;&gt;"OK","",IF(Settings!$B$10="Repeat",Settings!$B$7,IF(A90=Settings!$B$8+1,Settings!$B$28,D89)))</f>
        <v/>
      </c>
      <c r="D90" s="24" t="str">
        <f aca="false">IF(S90&lt;&gt;"OK","",IF(Settings!$B$10="Subscription",C90*(1-Assumptions!B90),Settings!$B$7*Assumptions!C90))</f>
        <v/>
      </c>
      <c r="E90" s="24" t="str">
        <f aca="false">IF(S90&lt;&gt;"OK","",IF(Settings!$B$10="Subscription",D90,D90*Assumptions!D90))</f>
        <v/>
      </c>
      <c r="F90" s="24" t="str">
        <f aca="false">IF(S90&lt;&gt;"OK","",E90*Assumptions!E90)</f>
        <v/>
      </c>
      <c r="G90" s="24" t="str">
        <f aca="false">IF(S90&lt;&gt;"OK","",F90*Assumptions!F90+Assumptions!K90)</f>
        <v/>
      </c>
      <c r="H90" s="8" t="str">
        <f aca="false">IF(S90&lt;&gt;"OK","",F90-G90)</f>
        <v/>
      </c>
      <c r="I90" s="24" t="str">
        <f aca="false">IF(S90&lt;&gt;"OK","",F90*(1-Assumptions!G90)*(1-Assumptions!F90*Assumptions!H90)-Assumptions!L90)</f>
        <v/>
      </c>
      <c r="J90" s="8" t="str">
        <f aca="false">IF(S90&lt;&gt;"OK","",H90-I90)</f>
        <v/>
      </c>
      <c r="K90" s="24" t="str">
        <f aca="false">IF(S90&lt;&gt;"OK","",E90*Assumptions!I90+Assumptions!J90)</f>
        <v/>
      </c>
      <c r="L90" s="8" t="str">
        <f aca="false">IF(S90&lt;&gt;"OK","",J90-K90)</f>
        <v/>
      </c>
      <c r="M90" s="29" t="str">
        <f aca="false">IF(S90&lt;&gt;"OK","",1/(1+Settings!$B$15)^((A90-Settings!$B$8)/12))</f>
        <v/>
      </c>
      <c r="N90" s="8" t="str">
        <f aca="false">IF(S90&lt;&gt;"OK","",L90*M90)</f>
        <v/>
      </c>
      <c r="O90" s="24" t="str">
        <f aca="false">IF(S90&lt;&gt;"OK","",H90/Settings!$B$7)</f>
        <v/>
      </c>
      <c r="P90" s="24" t="str">
        <f aca="false">IF(S90&lt;&gt;"OK","",L90/Settings!$B$7)</f>
        <v/>
      </c>
      <c r="Q90" s="24" t="str">
        <f aca="false">IF(S90&lt;&gt;"OK","",(SUM(Observed!$J$6:$J$125)+SUM($H$6:H90))/Settings!$B$7)</f>
        <v/>
      </c>
      <c r="R90" s="24" t="str">
        <f aca="false">IF(S90&lt;&gt;"OK","",(SUM(Observed!$L$6:$L$125)+SUM($L$6:L90))/Settings!$B$7)</f>
        <v/>
      </c>
      <c r="S90" s="16" t="str">
        <f aca="false">IF(Settings!$B$29&lt;&gt;"READY","BLOCKED",IF(B90="PROJECTED","OK","NOT USED"))</f>
        <v>NOT USED</v>
      </c>
    </row>
    <row r="91" customFormat="false" ht="30" hidden="false" customHeight="true" outlineLevel="0" collapsed="false">
      <c r="A91" s="21" t="n">
        <v>86</v>
      </c>
      <c r="B91" s="16" t="str">
        <f aca="false">IF(Settings!$B$26&lt;&gt;"OK","INVALID",IF(A91&lt;=Settings!$B$8,"OBSERVED",IF(A91&lt;=Settings!$B$9,"PROJECTED","OUTSIDE HORIZON")))</f>
        <v>OUTSIDE HORIZON</v>
      </c>
      <c r="C91" s="24" t="str">
        <f aca="false">IF(S91&lt;&gt;"OK","",IF(Settings!$B$10="Repeat",Settings!$B$7,IF(A91=Settings!$B$8+1,Settings!$B$28,D90)))</f>
        <v/>
      </c>
      <c r="D91" s="24" t="str">
        <f aca="false">IF(S91&lt;&gt;"OK","",IF(Settings!$B$10="Subscription",C91*(1-Assumptions!B91),Settings!$B$7*Assumptions!C91))</f>
        <v/>
      </c>
      <c r="E91" s="24" t="str">
        <f aca="false">IF(S91&lt;&gt;"OK","",IF(Settings!$B$10="Subscription",D91,D91*Assumptions!D91))</f>
        <v/>
      </c>
      <c r="F91" s="24" t="str">
        <f aca="false">IF(S91&lt;&gt;"OK","",E91*Assumptions!E91)</f>
        <v/>
      </c>
      <c r="G91" s="24" t="str">
        <f aca="false">IF(S91&lt;&gt;"OK","",F91*Assumptions!F91+Assumptions!K91)</f>
        <v/>
      </c>
      <c r="H91" s="8" t="str">
        <f aca="false">IF(S91&lt;&gt;"OK","",F91-G91)</f>
        <v/>
      </c>
      <c r="I91" s="24" t="str">
        <f aca="false">IF(S91&lt;&gt;"OK","",F91*(1-Assumptions!G91)*(1-Assumptions!F91*Assumptions!H91)-Assumptions!L91)</f>
        <v/>
      </c>
      <c r="J91" s="8" t="str">
        <f aca="false">IF(S91&lt;&gt;"OK","",H91-I91)</f>
        <v/>
      </c>
      <c r="K91" s="24" t="str">
        <f aca="false">IF(S91&lt;&gt;"OK","",E91*Assumptions!I91+Assumptions!J91)</f>
        <v/>
      </c>
      <c r="L91" s="8" t="str">
        <f aca="false">IF(S91&lt;&gt;"OK","",J91-K91)</f>
        <v/>
      </c>
      <c r="M91" s="29" t="str">
        <f aca="false">IF(S91&lt;&gt;"OK","",1/(1+Settings!$B$15)^((A91-Settings!$B$8)/12))</f>
        <v/>
      </c>
      <c r="N91" s="8" t="str">
        <f aca="false">IF(S91&lt;&gt;"OK","",L91*M91)</f>
        <v/>
      </c>
      <c r="O91" s="24" t="str">
        <f aca="false">IF(S91&lt;&gt;"OK","",H91/Settings!$B$7)</f>
        <v/>
      </c>
      <c r="P91" s="24" t="str">
        <f aca="false">IF(S91&lt;&gt;"OK","",L91/Settings!$B$7)</f>
        <v/>
      </c>
      <c r="Q91" s="24" t="str">
        <f aca="false">IF(S91&lt;&gt;"OK","",(SUM(Observed!$J$6:$J$125)+SUM($H$6:H91))/Settings!$B$7)</f>
        <v/>
      </c>
      <c r="R91" s="24" t="str">
        <f aca="false">IF(S91&lt;&gt;"OK","",(SUM(Observed!$L$6:$L$125)+SUM($L$6:L91))/Settings!$B$7)</f>
        <v/>
      </c>
      <c r="S91" s="16" t="str">
        <f aca="false">IF(Settings!$B$29&lt;&gt;"READY","BLOCKED",IF(B91="PROJECTED","OK","NOT USED"))</f>
        <v>NOT USED</v>
      </c>
    </row>
    <row r="92" customFormat="false" ht="30" hidden="false" customHeight="true" outlineLevel="0" collapsed="false">
      <c r="A92" s="21" t="n">
        <v>87</v>
      </c>
      <c r="B92" s="16" t="str">
        <f aca="false">IF(Settings!$B$26&lt;&gt;"OK","INVALID",IF(A92&lt;=Settings!$B$8,"OBSERVED",IF(A92&lt;=Settings!$B$9,"PROJECTED","OUTSIDE HORIZON")))</f>
        <v>OUTSIDE HORIZON</v>
      </c>
      <c r="C92" s="24" t="str">
        <f aca="false">IF(S92&lt;&gt;"OK","",IF(Settings!$B$10="Repeat",Settings!$B$7,IF(A92=Settings!$B$8+1,Settings!$B$28,D91)))</f>
        <v/>
      </c>
      <c r="D92" s="24" t="str">
        <f aca="false">IF(S92&lt;&gt;"OK","",IF(Settings!$B$10="Subscription",C92*(1-Assumptions!B92),Settings!$B$7*Assumptions!C92))</f>
        <v/>
      </c>
      <c r="E92" s="24" t="str">
        <f aca="false">IF(S92&lt;&gt;"OK","",IF(Settings!$B$10="Subscription",D92,D92*Assumptions!D92))</f>
        <v/>
      </c>
      <c r="F92" s="24" t="str">
        <f aca="false">IF(S92&lt;&gt;"OK","",E92*Assumptions!E92)</f>
        <v/>
      </c>
      <c r="G92" s="24" t="str">
        <f aca="false">IF(S92&lt;&gt;"OK","",F92*Assumptions!F92+Assumptions!K92)</f>
        <v/>
      </c>
      <c r="H92" s="8" t="str">
        <f aca="false">IF(S92&lt;&gt;"OK","",F92-G92)</f>
        <v/>
      </c>
      <c r="I92" s="24" t="str">
        <f aca="false">IF(S92&lt;&gt;"OK","",F92*(1-Assumptions!G92)*(1-Assumptions!F92*Assumptions!H92)-Assumptions!L92)</f>
        <v/>
      </c>
      <c r="J92" s="8" t="str">
        <f aca="false">IF(S92&lt;&gt;"OK","",H92-I92)</f>
        <v/>
      </c>
      <c r="K92" s="24" t="str">
        <f aca="false">IF(S92&lt;&gt;"OK","",E92*Assumptions!I92+Assumptions!J92)</f>
        <v/>
      </c>
      <c r="L92" s="8" t="str">
        <f aca="false">IF(S92&lt;&gt;"OK","",J92-K92)</f>
        <v/>
      </c>
      <c r="M92" s="29" t="str">
        <f aca="false">IF(S92&lt;&gt;"OK","",1/(1+Settings!$B$15)^((A92-Settings!$B$8)/12))</f>
        <v/>
      </c>
      <c r="N92" s="8" t="str">
        <f aca="false">IF(S92&lt;&gt;"OK","",L92*M92)</f>
        <v/>
      </c>
      <c r="O92" s="24" t="str">
        <f aca="false">IF(S92&lt;&gt;"OK","",H92/Settings!$B$7)</f>
        <v/>
      </c>
      <c r="P92" s="24" t="str">
        <f aca="false">IF(S92&lt;&gt;"OK","",L92/Settings!$B$7)</f>
        <v/>
      </c>
      <c r="Q92" s="24" t="str">
        <f aca="false">IF(S92&lt;&gt;"OK","",(SUM(Observed!$J$6:$J$125)+SUM($H$6:H92))/Settings!$B$7)</f>
        <v/>
      </c>
      <c r="R92" s="24" t="str">
        <f aca="false">IF(S92&lt;&gt;"OK","",(SUM(Observed!$L$6:$L$125)+SUM($L$6:L92))/Settings!$B$7)</f>
        <v/>
      </c>
      <c r="S92" s="16" t="str">
        <f aca="false">IF(Settings!$B$29&lt;&gt;"READY","BLOCKED",IF(B92="PROJECTED","OK","NOT USED"))</f>
        <v>NOT USED</v>
      </c>
    </row>
    <row r="93" customFormat="false" ht="30" hidden="false" customHeight="true" outlineLevel="0" collapsed="false">
      <c r="A93" s="21" t="n">
        <v>88</v>
      </c>
      <c r="B93" s="16" t="str">
        <f aca="false">IF(Settings!$B$26&lt;&gt;"OK","INVALID",IF(A93&lt;=Settings!$B$8,"OBSERVED",IF(A93&lt;=Settings!$B$9,"PROJECTED","OUTSIDE HORIZON")))</f>
        <v>OUTSIDE HORIZON</v>
      </c>
      <c r="C93" s="24" t="str">
        <f aca="false">IF(S93&lt;&gt;"OK","",IF(Settings!$B$10="Repeat",Settings!$B$7,IF(A93=Settings!$B$8+1,Settings!$B$28,D92)))</f>
        <v/>
      </c>
      <c r="D93" s="24" t="str">
        <f aca="false">IF(S93&lt;&gt;"OK","",IF(Settings!$B$10="Subscription",C93*(1-Assumptions!B93),Settings!$B$7*Assumptions!C93))</f>
        <v/>
      </c>
      <c r="E93" s="24" t="str">
        <f aca="false">IF(S93&lt;&gt;"OK","",IF(Settings!$B$10="Subscription",D93,D93*Assumptions!D93))</f>
        <v/>
      </c>
      <c r="F93" s="24" t="str">
        <f aca="false">IF(S93&lt;&gt;"OK","",E93*Assumptions!E93)</f>
        <v/>
      </c>
      <c r="G93" s="24" t="str">
        <f aca="false">IF(S93&lt;&gt;"OK","",F93*Assumptions!F93+Assumptions!K93)</f>
        <v/>
      </c>
      <c r="H93" s="8" t="str">
        <f aca="false">IF(S93&lt;&gt;"OK","",F93-G93)</f>
        <v/>
      </c>
      <c r="I93" s="24" t="str">
        <f aca="false">IF(S93&lt;&gt;"OK","",F93*(1-Assumptions!G93)*(1-Assumptions!F93*Assumptions!H93)-Assumptions!L93)</f>
        <v/>
      </c>
      <c r="J93" s="8" t="str">
        <f aca="false">IF(S93&lt;&gt;"OK","",H93-I93)</f>
        <v/>
      </c>
      <c r="K93" s="24" t="str">
        <f aca="false">IF(S93&lt;&gt;"OK","",E93*Assumptions!I93+Assumptions!J93)</f>
        <v/>
      </c>
      <c r="L93" s="8" t="str">
        <f aca="false">IF(S93&lt;&gt;"OK","",J93-K93)</f>
        <v/>
      </c>
      <c r="M93" s="29" t="str">
        <f aca="false">IF(S93&lt;&gt;"OK","",1/(1+Settings!$B$15)^((A93-Settings!$B$8)/12))</f>
        <v/>
      </c>
      <c r="N93" s="8" t="str">
        <f aca="false">IF(S93&lt;&gt;"OK","",L93*M93)</f>
        <v/>
      </c>
      <c r="O93" s="24" t="str">
        <f aca="false">IF(S93&lt;&gt;"OK","",H93/Settings!$B$7)</f>
        <v/>
      </c>
      <c r="P93" s="24" t="str">
        <f aca="false">IF(S93&lt;&gt;"OK","",L93/Settings!$B$7)</f>
        <v/>
      </c>
      <c r="Q93" s="24" t="str">
        <f aca="false">IF(S93&lt;&gt;"OK","",(SUM(Observed!$J$6:$J$125)+SUM($H$6:H93))/Settings!$B$7)</f>
        <v/>
      </c>
      <c r="R93" s="24" t="str">
        <f aca="false">IF(S93&lt;&gt;"OK","",(SUM(Observed!$L$6:$L$125)+SUM($L$6:L93))/Settings!$B$7)</f>
        <v/>
      </c>
      <c r="S93" s="16" t="str">
        <f aca="false">IF(Settings!$B$29&lt;&gt;"READY","BLOCKED",IF(B93="PROJECTED","OK","NOT USED"))</f>
        <v>NOT USED</v>
      </c>
    </row>
    <row r="94" customFormat="false" ht="30" hidden="false" customHeight="true" outlineLevel="0" collapsed="false">
      <c r="A94" s="21" t="n">
        <v>89</v>
      </c>
      <c r="B94" s="16" t="str">
        <f aca="false">IF(Settings!$B$26&lt;&gt;"OK","INVALID",IF(A94&lt;=Settings!$B$8,"OBSERVED",IF(A94&lt;=Settings!$B$9,"PROJECTED","OUTSIDE HORIZON")))</f>
        <v>OUTSIDE HORIZON</v>
      </c>
      <c r="C94" s="24" t="str">
        <f aca="false">IF(S94&lt;&gt;"OK","",IF(Settings!$B$10="Repeat",Settings!$B$7,IF(A94=Settings!$B$8+1,Settings!$B$28,D93)))</f>
        <v/>
      </c>
      <c r="D94" s="24" t="str">
        <f aca="false">IF(S94&lt;&gt;"OK","",IF(Settings!$B$10="Subscription",C94*(1-Assumptions!B94),Settings!$B$7*Assumptions!C94))</f>
        <v/>
      </c>
      <c r="E94" s="24" t="str">
        <f aca="false">IF(S94&lt;&gt;"OK","",IF(Settings!$B$10="Subscription",D94,D94*Assumptions!D94))</f>
        <v/>
      </c>
      <c r="F94" s="24" t="str">
        <f aca="false">IF(S94&lt;&gt;"OK","",E94*Assumptions!E94)</f>
        <v/>
      </c>
      <c r="G94" s="24" t="str">
        <f aca="false">IF(S94&lt;&gt;"OK","",F94*Assumptions!F94+Assumptions!K94)</f>
        <v/>
      </c>
      <c r="H94" s="8" t="str">
        <f aca="false">IF(S94&lt;&gt;"OK","",F94-G94)</f>
        <v/>
      </c>
      <c r="I94" s="24" t="str">
        <f aca="false">IF(S94&lt;&gt;"OK","",F94*(1-Assumptions!G94)*(1-Assumptions!F94*Assumptions!H94)-Assumptions!L94)</f>
        <v/>
      </c>
      <c r="J94" s="8" t="str">
        <f aca="false">IF(S94&lt;&gt;"OK","",H94-I94)</f>
        <v/>
      </c>
      <c r="K94" s="24" t="str">
        <f aca="false">IF(S94&lt;&gt;"OK","",E94*Assumptions!I94+Assumptions!J94)</f>
        <v/>
      </c>
      <c r="L94" s="8" t="str">
        <f aca="false">IF(S94&lt;&gt;"OK","",J94-K94)</f>
        <v/>
      </c>
      <c r="M94" s="29" t="str">
        <f aca="false">IF(S94&lt;&gt;"OK","",1/(1+Settings!$B$15)^((A94-Settings!$B$8)/12))</f>
        <v/>
      </c>
      <c r="N94" s="8" t="str">
        <f aca="false">IF(S94&lt;&gt;"OK","",L94*M94)</f>
        <v/>
      </c>
      <c r="O94" s="24" t="str">
        <f aca="false">IF(S94&lt;&gt;"OK","",H94/Settings!$B$7)</f>
        <v/>
      </c>
      <c r="P94" s="24" t="str">
        <f aca="false">IF(S94&lt;&gt;"OK","",L94/Settings!$B$7)</f>
        <v/>
      </c>
      <c r="Q94" s="24" t="str">
        <f aca="false">IF(S94&lt;&gt;"OK","",(SUM(Observed!$J$6:$J$125)+SUM($H$6:H94))/Settings!$B$7)</f>
        <v/>
      </c>
      <c r="R94" s="24" t="str">
        <f aca="false">IF(S94&lt;&gt;"OK","",(SUM(Observed!$L$6:$L$125)+SUM($L$6:L94))/Settings!$B$7)</f>
        <v/>
      </c>
      <c r="S94" s="16" t="str">
        <f aca="false">IF(Settings!$B$29&lt;&gt;"READY","BLOCKED",IF(B94="PROJECTED","OK","NOT USED"))</f>
        <v>NOT USED</v>
      </c>
    </row>
    <row r="95" customFormat="false" ht="30" hidden="false" customHeight="true" outlineLevel="0" collapsed="false">
      <c r="A95" s="21" t="n">
        <v>90</v>
      </c>
      <c r="B95" s="16" t="str">
        <f aca="false">IF(Settings!$B$26&lt;&gt;"OK","INVALID",IF(A95&lt;=Settings!$B$8,"OBSERVED",IF(A95&lt;=Settings!$B$9,"PROJECTED","OUTSIDE HORIZON")))</f>
        <v>OUTSIDE HORIZON</v>
      </c>
      <c r="C95" s="24" t="str">
        <f aca="false">IF(S95&lt;&gt;"OK","",IF(Settings!$B$10="Repeat",Settings!$B$7,IF(A95=Settings!$B$8+1,Settings!$B$28,D94)))</f>
        <v/>
      </c>
      <c r="D95" s="24" t="str">
        <f aca="false">IF(S95&lt;&gt;"OK","",IF(Settings!$B$10="Subscription",C95*(1-Assumptions!B95),Settings!$B$7*Assumptions!C95))</f>
        <v/>
      </c>
      <c r="E95" s="24" t="str">
        <f aca="false">IF(S95&lt;&gt;"OK","",IF(Settings!$B$10="Subscription",D95,D95*Assumptions!D95))</f>
        <v/>
      </c>
      <c r="F95" s="24" t="str">
        <f aca="false">IF(S95&lt;&gt;"OK","",E95*Assumptions!E95)</f>
        <v/>
      </c>
      <c r="G95" s="24" t="str">
        <f aca="false">IF(S95&lt;&gt;"OK","",F95*Assumptions!F95+Assumptions!K95)</f>
        <v/>
      </c>
      <c r="H95" s="8" t="str">
        <f aca="false">IF(S95&lt;&gt;"OK","",F95-G95)</f>
        <v/>
      </c>
      <c r="I95" s="24" t="str">
        <f aca="false">IF(S95&lt;&gt;"OK","",F95*(1-Assumptions!G95)*(1-Assumptions!F95*Assumptions!H95)-Assumptions!L95)</f>
        <v/>
      </c>
      <c r="J95" s="8" t="str">
        <f aca="false">IF(S95&lt;&gt;"OK","",H95-I95)</f>
        <v/>
      </c>
      <c r="K95" s="24" t="str">
        <f aca="false">IF(S95&lt;&gt;"OK","",E95*Assumptions!I95+Assumptions!J95)</f>
        <v/>
      </c>
      <c r="L95" s="8" t="str">
        <f aca="false">IF(S95&lt;&gt;"OK","",J95-K95)</f>
        <v/>
      </c>
      <c r="M95" s="29" t="str">
        <f aca="false">IF(S95&lt;&gt;"OK","",1/(1+Settings!$B$15)^((A95-Settings!$B$8)/12))</f>
        <v/>
      </c>
      <c r="N95" s="8" t="str">
        <f aca="false">IF(S95&lt;&gt;"OK","",L95*M95)</f>
        <v/>
      </c>
      <c r="O95" s="24" t="str">
        <f aca="false">IF(S95&lt;&gt;"OK","",H95/Settings!$B$7)</f>
        <v/>
      </c>
      <c r="P95" s="24" t="str">
        <f aca="false">IF(S95&lt;&gt;"OK","",L95/Settings!$B$7)</f>
        <v/>
      </c>
      <c r="Q95" s="24" t="str">
        <f aca="false">IF(S95&lt;&gt;"OK","",(SUM(Observed!$J$6:$J$125)+SUM($H$6:H95))/Settings!$B$7)</f>
        <v/>
      </c>
      <c r="R95" s="24" t="str">
        <f aca="false">IF(S95&lt;&gt;"OK","",(SUM(Observed!$L$6:$L$125)+SUM($L$6:L95))/Settings!$B$7)</f>
        <v/>
      </c>
      <c r="S95" s="16" t="str">
        <f aca="false">IF(Settings!$B$29&lt;&gt;"READY","BLOCKED",IF(B95="PROJECTED","OK","NOT USED"))</f>
        <v>NOT USED</v>
      </c>
    </row>
    <row r="96" customFormat="false" ht="30" hidden="false" customHeight="true" outlineLevel="0" collapsed="false">
      <c r="A96" s="21" t="n">
        <v>91</v>
      </c>
      <c r="B96" s="16" t="str">
        <f aca="false">IF(Settings!$B$26&lt;&gt;"OK","INVALID",IF(A96&lt;=Settings!$B$8,"OBSERVED",IF(A96&lt;=Settings!$B$9,"PROJECTED","OUTSIDE HORIZON")))</f>
        <v>OUTSIDE HORIZON</v>
      </c>
      <c r="C96" s="24" t="str">
        <f aca="false">IF(S96&lt;&gt;"OK","",IF(Settings!$B$10="Repeat",Settings!$B$7,IF(A96=Settings!$B$8+1,Settings!$B$28,D95)))</f>
        <v/>
      </c>
      <c r="D96" s="24" t="str">
        <f aca="false">IF(S96&lt;&gt;"OK","",IF(Settings!$B$10="Subscription",C96*(1-Assumptions!B96),Settings!$B$7*Assumptions!C96))</f>
        <v/>
      </c>
      <c r="E96" s="24" t="str">
        <f aca="false">IF(S96&lt;&gt;"OK","",IF(Settings!$B$10="Subscription",D96,D96*Assumptions!D96))</f>
        <v/>
      </c>
      <c r="F96" s="24" t="str">
        <f aca="false">IF(S96&lt;&gt;"OK","",E96*Assumptions!E96)</f>
        <v/>
      </c>
      <c r="G96" s="24" t="str">
        <f aca="false">IF(S96&lt;&gt;"OK","",F96*Assumptions!F96+Assumptions!K96)</f>
        <v/>
      </c>
      <c r="H96" s="8" t="str">
        <f aca="false">IF(S96&lt;&gt;"OK","",F96-G96)</f>
        <v/>
      </c>
      <c r="I96" s="24" t="str">
        <f aca="false">IF(S96&lt;&gt;"OK","",F96*(1-Assumptions!G96)*(1-Assumptions!F96*Assumptions!H96)-Assumptions!L96)</f>
        <v/>
      </c>
      <c r="J96" s="8" t="str">
        <f aca="false">IF(S96&lt;&gt;"OK","",H96-I96)</f>
        <v/>
      </c>
      <c r="K96" s="24" t="str">
        <f aca="false">IF(S96&lt;&gt;"OK","",E96*Assumptions!I96+Assumptions!J96)</f>
        <v/>
      </c>
      <c r="L96" s="8" t="str">
        <f aca="false">IF(S96&lt;&gt;"OK","",J96-K96)</f>
        <v/>
      </c>
      <c r="M96" s="29" t="str">
        <f aca="false">IF(S96&lt;&gt;"OK","",1/(1+Settings!$B$15)^((A96-Settings!$B$8)/12))</f>
        <v/>
      </c>
      <c r="N96" s="8" t="str">
        <f aca="false">IF(S96&lt;&gt;"OK","",L96*M96)</f>
        <v/>
      </c>
      <c r="O96" s="24" t="str">
        <f aca="false">IF(S96&lt;&gt;"OK","",H96/Settings!$B$7)</f>
        <v/>
      </c>
      <c r="P96" s="24" t="str">
        <f aca="false">IF(S96&lt;&gt;"OK","",L96/Settings!$B$7)</f>
        <v/>
      </c>
      <c r="Q96" s="24" t="str">
        <f aca="false">IF(S96&lt;&gt;"OK","",(SUM(Observed!$J$6:$J$125)+SUM($H$6:H96))/Settings!$B$7)</f>
        <v/>
      </c>
      <c r="R96" s="24" t="str">
        <f aca="false">IF(S96&lt;&gt;"OK","",(SUM(Observed!$L$6:$L$125)+SUM($L$6:L96))/Settings!$B$7)</f>
        <v/>
      </c>
      <c r="S96" s="16" t="str">
        <f aca="false">IF(Settings!$B$29&lt;&gt;"READY","BLOCKED",IF(B96="PROJECTED","OK","NOT USED"))</f>
        <v>NOT USED</v>
      </c>
    </row>
    <row r="97" customFormat="false" ht="30" hidden="false" customHeight="true" outlineLevel="0" collapsed="false">
      <c r="A97" s="21" t="n">
        <v>92</v>
      </c>
      <c r="B97" s="16" t="str">
        <f aca="false">IF(Settings!$B$26&lt;&gt;"OK","INVALID",IF(A97&lt;=Settings!$B$8,"OBSERVED",IF(A97&lt;=Settings!$B$9,"PROJECTED","OUTSIDE HORIZON")))</f>
        <v>OUTSIDE HORIZON</v>
      </c>
      <c r="C97" s="24" t="str">
        <f aca="false">IF(S97&lt;&gt;"OK","",IF(Settings!$B$10="Repeat",Settings!$B$7,IF(A97=Settings!$B$8+1,Settings!$B$28,D96)))</f>
        <v/>
      </c>
      <c r="D97" s="24" t="str">
        <f aca="false">IF(S97&lt;&gt;"OK","",IF(Settings!$B$10="Subscription",C97*(1-Assumptions!B97),Settings!$B$7*Assumptions!C97))</f>
        <v/>
      </c>
      <c r="E97" s="24" t="str">
        <f aca="false">IF(S97&lt;&gt;"OK","",IF(Settings!$B$10="Subscription",D97,D97*Assumptions!D97))</f>
        <v/>
      </c>
      <c r="F97" s="24" t="str">
        <f aca="false">IF(S97&lt;&gt;"OK","",E97*Assumptions!E97)</f>
        <v/>
      </c>
      <c r="G97" s="24" t="str">
        <f aca="false">IF(S97&lt;&gt;"OK","",F97*Assumptions!F97+Assumptions!K97)</f>
        <v/>
      </c>
      <c r="H97" s="8" t="str">
        <f aca="false">IF(S97&lt;&gt;"OK","",F97-G97)</f>
        <v/>
      </c>
      <c r="I97" s="24" t="str">
        <f aca="false">IF(S97&lt;&gt;"OK","",F97*(1-Assumptions!G97)*(1-Assumptions!F97*Assumptions!H97)-Assumptions!L97)</f>
        <v/>
      </c>
      <c r="J97" s="8" t="str">
        <f aca="false">IF(S97&lt;&gt;"OK","",H97-I97)</f>
        <v/>
      </c>
      <c r="K97" s="24" t="str">
        <f aca="false">IF(S97&lt;&gt;"OK","",E97*Assumptions!I97+Assumptions!J97)</f>
        <v/>
      </c>
      <c r="L97" s="8" t="str">
        <f aca="false">IF(S97&lt;&gt;"OK","",J97-K97)</f>
        <v/>
      </c>
      <c r="M97" s="29" t="str">
        <f aca="false">IF(S97&lt;&gt;"OK","",1/(1+Settings!$B$15)^((A97-Settings!$B$8)/12))</f>
        <v/>
      </c>
      <c r="N97" s="8" t="str">
        <f aca="false">IF(S97&lt;&gt;"OK","",L97*M97)</f>
        <v/>
      </c>
      <c r="O97" s="24" t="str">
        <f aca="false">IF(S97&lt;&gt;"OK","",H97/Settings!$B$7)</f>
        <v/>
      </c>
      <c r="P97" s="24" t="str">
        <f aca="false">IF(S97&lt;&gt;"OK","",L97/Settings!$B$7)</f>
        <v/>
      </c>
      <c r="Q97" s="24" t="str">
        <f aca="false">IF(S97&lt;&gt;"OK","",(SUM(Observed!$J$6:$J$125)+SUM($H$6:H97))/Settings!$B$7)</f>
        <v/>
      </c>
      <c r="R97" s="24" t="str">
        <f aca="false">IF(S97&lt;&gt;"OK","",(SUM(Observed!$L$6:$L$125)+SUM($L$6:L97))/Settings!$B$7)</f>
        <v/>
      </c>
      <c r="S97" s="16" t="str">
        <f aca="false">IF(Settings!$B$29&lt;&gt;"READY","BLOCKED",IF(B97="PROJECTED","OK","NOT USED"))</f>
        <v>NOT USED</v>
      </c>
    </row>
    <row r="98" customFormat="false" ht="30" hidden="false" customHeight="true" outlineLevel="0" collapsed="false">
      <c r="A98" s="21" t="n">
        <v>93</v>
      </c>
      <c r="B98" s="16" t="str">
        <f aca="false">IF(Settings!$B$26&lt;&gt;"OK","INVALID",IF(A98&lt;=Settings!$B$8,"OBSERVED",IF(A98&lt;=Settings!$B$9,"PROJECTED","OUTSIDE HORIZON")))</f>
        <v>OUTSIDE HORIZON</v>
      </c>
      <c r="C98" s="24" t="str">
        <f aca="false">IF(S98&lt;&gt;"OK","",IF(Settings!$B$10="Repeat",Settings!$B$7,IF(A98=Settings!$B$8+1,Settings!$B$28,D97)))</f>
        <v/>
      </c>
      <c r="D98" s="24" t="str">
        <f aca="false">IF(S98&lt;&gt;"OK","",IF(Settings!$B$10="Subscription",C98*(1-Assumptions!B98),Settings!$B$7*Assumptions!C98))</f>
        <v/>
      </c>
      <c r="E98" s="24" t="str">
        <f aca="false">IF(S98&lt;&gt;"OK","",IF(Settings!$B$10="Subscription",D98,D98*Assumptions!D98))</f>
        <v/>
      </c>
      <c r="F98" s="24" t="str">
        <f aca="false">IF(S98&lt;&gt;"OK","",E98*Assumptions!E98)</f>
        <v/>
      </c>
      <c r="G98" s="24" t="str">
        <f aca="false">IF(S98&lt;&gt;"OK","",F98*Assumptions!F98+Assumptions!K98)</f>
        <v/>
      </c>
      <c r="H98" s="8" t="str">
        <f aca="false">IF(S98&lt;&gt;"OK","",F98-G98)</f>
        <v/>
      </c>
      <c r="I98" s="24" t="str">
        <f aca="false">IF(S98&lt;&gt;"OK","",F98*(1-Assumptions!G98)*(1-Assumptions!F98*Assumptions!H98)-Assumptions!L98)</f>
        <v/>
      </c>
      <c r="J98" s="8" t="str">
        <f aca="false">IF(S98&lt;&gt;"OK","",H98-I98)</f>
        <v/>
      </c>
      <c r="K98" s="24" t="str">
        <f aca="false">IF(S98&lt;&gt;"OK","",E98*Assumptions!I98+Assumptions!J98)</f>
        <v/>
      </c>
      <c r="L98" s="8" t="str">
        <f aca="false">IF(S98&lt;&gt;"OK","",J98-K98)</f>
        <v/>
      </c>
      <c r="M98" s="29" t="str">
        <f aca="false">IF(S98&lt;&gt;"OK","",1/(1+Settings!$B$15)^((A98-Settings!$B$8)/12))</f>
        <v/>
      </c>
      <c r="N98" s="8" t="str">
        <f aca="false">IF(S98&lt;&gt;"OK","",L98*M98)</f>
        <v/>
      </c>
      <c r="O98" s="24" t="str">
        <f aca="false">IF(S98&lt;&gt;"OK","",H98/Settings!$B$7)</f>
        <v/>
      </c>
      <c r="P98" s="24" t="str">
        <f aca="false">IF(S98&lt;&gt;"OK","",L98/Settings!$B$7)</f>
        <v/>
      </c>
      <c r="Q98" s="24" t="str">
        <f aca="false">IF(S98&lt;&gt;"OK","",(SUM(Observed!$J$6:$J$125)+SUM($H$6:H98))/Settings!$B$7)</f>
        <v/>
      </c>
      <c r="R98" s="24" t="str">
        <f aca="false">IF(S98&lt;&gt;"OK","",(SUM(Observed!$L$6:$L$125)+SUM($L$6:L98))/Settings!$B$7)</f>
        <v/>
      </c>
      <c r="S98" s="16" t="str">
        <f aca="false">IF(Settings!$B$29&lt;&gt;"READY","BLOCKED",IF(B98="PROJECTED","OK","NOT USED"))</f>
        <v>NOT USED</v>
      </c>
    </row>
    <row r="99" customFormat="false" ht="30" hidden="false" customHeight="true" outlineLevel="0" collapsed="false">
      <c r="A99" s="21" t="n">
        <v>94</v>
      </c>
      <c r="B99" s="16" t="str">
        <f aca="false">IF(Settings!$B$26&lt;&gt;"OK","INVALID",IF(A99&lt;=Settings!$B$8,"OBSERVED",IF(A99&lt;=Settings!$B$9,"PROJECTED","OUTSIDE HORIZON")))</f>
        <v>OUTSIDE HORIZON</v>
      </c>
      <c r="C99" s="24" t="str">
        <f aca="false">IF(S99&lt;&gt;"OK","",IF(Settings!$B$10="Repeat",Settings!$B$7,IF(A99=Settings!$B$8+1,Settings!$B$28,D98)))</f>
        <v/>
      </c>
      <c r="D99" s="24" t="str">
        <f aca="false">IF(S99&lt;&gt;"OK","",IF(Settings!$B$10="Subscription",C99*(1-Assumptions!B99),Settings!$B$7*Assumptions!C99))</f>
        <v/>
      </c>
      <c r="E99" s="24" t="str">
        <f aca="false">IF(S99&lt;&gt;"OK","",IF(Settings!$B$10="Subscription",D99,D99*Assumptions!D99))</f>
        <v/>
      </c>
      <c r="F99" s="24" t="str">
        <f aca="false">IF(S99&lt;&gt;"OK","",E99*Assumptions!E99)</f>
        <v/>
      </c>
      <c r="G99" s="24" t="str">
        <f aca="false">IF(S99&lt;&gt;"OK","",F99*Assumptions!F99+Assumptions!K99)</f>
        <v/>
      </c>
      <c r="H99" s="8" t="str">
        <f aca="false">IF(S99&lt;&gt;"OK","",F99-G99)</f>
        <v/>
      </c>
      <c r="I99" s="24" t="str">
        <f aca="false">IF(S99&lt;&gt;"OK","",F99*(1-Assumptions!G99)*(1-Assumptions!F99*Assumptions!H99)-Assumptions!L99)</f>
        <v/>
      </c>
      <c r="J99" s="8" t="str">
        <f aca="false">IF(S99&lt;&gt;"OK","",H99-I99)</f>
        <v/>
      </c>
      <c r="K99" s="24" t="str">
        <f aca="false">IF(S99&lt;&gt;"OK","",E99*Assumptions!I99+Assumptions!J99)</f>
        <v/>
      </c>
      <c r="L99" s="8" t="str">
        <f aca="false">IF(S99&lt;&gt;"OK","",J99-K99)</f>
        <v/>
      </c>
      <c r="M99" s="29" t="str">
        <f aca="false">IF(S99&lt;&gt;"OK","",1/(1+Settings!$B$15)^((A99-Settings!$B$8)/12))</f>
        <v/>
      </c>
      <c r="N99" s="8" t="str">
        <f aca="false">IF(S99&lt;&gt;"OK","",L99*M99)</f>
        <v/>
      </c>
      <c r="O99" s="24" t="str">
        <f aca="false">IF(S99&lt;&gt;"OK","",H99/Settings!$B$7)</f>
        <v/>
      </c>
      <c r="P99" s="24" t="str">
        <f aca="false">IF(S99&lt;&gt;"OK","",L99/Settings!$B$7)</f>
        <v/>
      </c>
      <c r="Q99" s="24" t="str">
        <f aca="false">IF(S99&lt;&gt;"OK","",(SUM(Observed!$J$6:$J$125)+SUM($H$6:H99))/Settings!$B$7)</f>
        <v/>
      </c>
      <c r="R99" s="24" t="str">
        <f aca="false">IF(S99&lt;&gt;"OK","",(SUM(Observed!$L$6:$L$125)+SUM($L$6:L99))/Settings!$B$7)</f>
        <v/>
      </c>
      <c r="S99" s="16" t="str">
        <f aca="false">IF(Settings!$B$29&lt;&gt;"READY","BLOCKED",IF(B99="PROJECTED","OK","NOT USED"))</f>
        <v>NOT USED</v>
      </c>
    </row>
    <row r="100" customFormat="false" ht="30" hidden="false" customHeight="true" outlineLevel="0" collapsed="false">
      <c r="A100" s="21" t="n">
        <v>95</v>
      </c>
      <c r="B100" s="16" t="str">
        <f aca="false">IF(Settings!$B$26&lt;&gt;"OK","INVALID",IF(A100&lt;=Settings!$B$8,"OBSERVED",IF(A100&lt;=Settings!$B$9,"PROJECTED","OUTSIDE HORIZON")))</f>
        <v>OUTSIDE HORIZON</v>
      </c>
      <c r="C100" s="24" t="str">
        <f aca="false">IF(S100&lt;&gt;"OK","",IF(Settings!$B$10="Repeat",Settings!$B$7,IF(A100=Settings!$B$8+1,Settings!$B$28,D99)))</f>
        <v/>
      </c>
      <c r="D100" s="24" t="str">
        <f aca="false">IF(S100&lt;&gt;"OK","",IF(Settings!$B$10="Subscription",C100*(1-Assumptions!B100),Settings!$B$7*Assumptions!C100))</f>
        <v/>
      </c>
      <c r="E100" s="24" t="str">
        <f aca="false">IF(S100&lt;&gt;"OK","",IF(Settings!$B$10="Subscription",D100,D100*Assumptions!D100))</f>
        <v/>
      </c>
      <c r="F100" s="24" t="str">
        <f aca="false">IF(S100&lt;&gt;"OK","",E100*Assumptions!E100)</f>
        <v/>
      </c>
      <c r="G100" s="24" t="str">
        <f aca="false">IF(S100&lt;&gt;"OK","",F100*Assumptions!F100+Assumptions!K100)</f>
        <v/>
      </c>
      <c r="H100" s="8" t="str">
        <f aca="false">IF(S100&lt;&gt;"OK","",F100-G100)</f>
        <v/>
      </c>
      <c r="I100" s="24" t="str">
        <f aca="false">IF(S100&lt;&gt;"OK","",F100*(1-Assumptions!G100)*(1-Assumptions!F100*Assumptions!H100)-Assumptions!L100)</f>
        <v/>
      </c>
      <c r="J100" s="8" t="str">
        <f aca="false">IF(S100&lt;&gt;"OK","",H100-I100)</f>
        <v/>
      </c>
      <c r="K100" s="24" t="str">
        <f aca="false">IF(S100&lt;&gt;"OK","",E100*Assumptions!I100+Assumptions!J100)</f>
        <v/>
      </c>
      <c r="L100" s="8" t="str">
        <f aca="false">IF(S100&lt;&gt;"OK","",J100-K100)</f>
        <v/>
      </c>
      <c r="M100" s="29" t="str">
        <f aca="false">IF(S100&lt;&gt;"OK","",1/(1+Settings!$B$15)^((A100-Settings!$B$8)/12))</f>
        <v/>
      </c>
      <c r="N100" s="8" t="str">
        <f aca="false">IF(S100&lt;&gt;"OK","",L100*M100)</f>
        <v/>
      </c>
      <c r="O100" s="24" t="str">
        <f aca="false">IF(S100&lt;&gt;"OK","",H100/Settings!$B$7)</f>
        <v/>
      </c>
      <c r="P100" s="24" t="str">
        <f aca="false">IF(S100&lt;&gt;"OK","",L100/Settings!$B$7)</f>
        <v/>
      </c>
      <c r="Q100" s="24" t="str">
        <f aca="false">IF(S100&lt;&gt;"OK","",(SUM(Observed!$J$6:$J$125)+SUM($H$6:H100))/Settings!$B$7)</f>
        <v/>
      </c>
      <c r="R100" s="24" t="str">
        <f aca="false">IF(S100&lt;&gt;"OK","",(SUM(Observed!$L$6:$L$125)+SUM($L$6:L100))/Settings!$B$7)</f>
        <v/>
      </c>
      <c r="S100" s="16" t="str">
        <f aca="false">IF(Settings!$B$29&lt;&gt;"READY","BLOCKED",IF(B100="PROJECTED","OK","NOT USED"))</f>
        <v>NOT USED</v>
      </c>
    </row>
    <row r="101" customFormat="false" ht="30" hidden="false" customHeight="true" outlineLevel="0" collapsed="false">
      <c r="A101" s="21" t="n">
        <v>96</v>
      </c>
      <c r="B101" s="16" t="str">
        <f aca="false">IF(Settings!$B$26&lt;&gt;"OK","INVALID",IF(A101&lt;=Settings!$B$8,"OBSERVED",IF(A101&lt;=Settings!$B$9,"PROJECTED","OUTSIDE HORIZON")))</f>
        <v>OUTSIDE HORIZON</v>
      </c>
      <c r="C101" s="24" t="str">
        <f aca="false">IF(S101&lt;&gt;"OK","",IF(Settings!$B$10="Repeat",Settings!$B$7,IF(A101=Settings!$B$8+1,Settings!$B$28,D100)))</f>
        <v/>
      </c>
      <c r="D101" s="24" t="str">
        <f aca="false">IF(S101&lt;&gt;"OK","",IF(Settings!$B$10="Subscription",C101*(1-Assumptions!B101),Settings!$B$7*Assumptions!C101))</f>
        <v/>
      </c>
      <c r="E101" s="24" t="str">
        <f aca="false">IF(S101&lt;&gt;"OK","",IF(Settings!$B$10="Subscription",D101,D101*Assumptions!D101))</f>
        <v/>
      </c>
      <c r="F101" s="24" t="str">
        <f aca="false">IF(S101&lt;&gt;"OK","",E101*Assumptions!E101)</f>
        <v/>
      </c>
      <c r="G101" s="24" t="str">
        <f aca="false">IF(S101&lt;&gt;"OK","",F101*Assumptions!F101+Assumptions!K101)</f>
        <v/>
      </c>
      <c r="H101" s="8" t="str">
        <f aca="false">IF(S101&lt;&gt;"OK","",F101-G101)</f>
        <v/>
      </c>
      <c r="I101" s="24" t="str">
        <f aca="false">IF(S101&lt;&gt;"OK","",F101*(1-Assumptions!G101)*(1-Assumptions!F101*Assumptions!H101)-Assumptions!L101)</f>
        <v/>
      </c>
      <c r="J101" s="8" t="str">
        <f aca="false">IF(S101&lt;&gt;"OK","",H101-I101)</f>
        <v/>
      </c>
      <c r="K101" s="24" t="str">
        <f aca="false">IF(S101&lt;&gt;"OK","",E101*Assumptions!I101+Assumptions!J101)</f>
        <v/>
      </c>
      <c r="L101" s="8" t="str">
        <f aca="false">IF(S101&lt;&gt;"OK","",J101-K101)</f>
        <v/>
      </c>
      <c r="M101" s="29" t="str">
        <f aca="false">IF(S101&lt;&gt;"OK","",1/(1+Settings!$B$15)^((A101-Settings!$B$8)/12))</f>
        <v/>
      </c>
      <c r="N101" s="8" t="str">
        <f aca="false">IF(S101&lt;&gt;"OK","",L101*M101)</f>
        <v/>
      </c>
      <c r="O101" s="24" t="str">
        <f aca="false">IF(S101&lt;&gt;"OK","",H101/Settings!$B$7)</f>
        <v/>
      </c>
      <c r="P101" s="24" t="str">
        <f aca="false">IF(S101&lt;&gt;"OK","",L101/Settings!$B$7)</f>
        <v/>
      </c>
      <c r="Q101" s="24" t="str">
        <f aca="false">IF(S101&lt;&gt;"OK","",(SUM(Observed!$J$6:$J$125)+SUM($H$6:H101))/Settings!$B$7)</f>
        <v/>
      </c>
      <c r="R101" s="24" t="str">
        <f aca="false">IF(S101&lt;&gt;"OK","",(SUM(Observed!$L$6:$L$125)+SUM($L$6:L101))/Settings!$B$7)</f>
        <v/>
      </c>
      <c r="S101" s="16" t="str">
        <f aca="false">IF(Settings!$B$29&lt;&gt;"READY","BLOCKED",IF(B101="PROJECTED","OK","NOT USED"))</f>
        <v>NOT USED</v>
      </c>
    </row>
    <row r="102" customFormat="false" ht="30" hidden="false" customHeight="true" outlineLevel="0" collapsed="false">
      <c r="A102" s="21" t="n">
        <v>97</v>
      </c>
      <c r="B102" s="16" t="str">
        <f aca="false">IF(Settings!$B$26&lt;&gt;"OK","INVALID",IF(A102&lt;=Settings!$B$8,"OBSERVED",IF(A102&lt;=Settings!$B$9,"PROJECTED","OUTSIDE HORIZON")))</f>
        <v>OUTSIDE HORIZON</v>
      </c>
      <c r="C102" s="24" t="str">
        <f aca="false">IF(S102&lt;&gt;"OK","",IF(Settings!$B$10="Repeat",Settings!$B$7,IF(A102=Settings!$B$8+1,Settings!$B$28,D101)))</f>
        <v/>
      </c>
      <c r="D102" s="24" t="str">
        <f aca="false">IF(S102&lt;&gt;"OK","",IF(Settings!$B$10="Subscription",C102*(1-Assumptions!B102),Settings!$B$7*Assumptions!C102))</f>
        <v/>
      </c>
      <c r="E102" s="24" t="str">
        <f aca="false">IF(S102&lt;&gt;"OK","",IF(Settings!$B$10="Subscription",D102,D102*Assumptions!D102))</f>
        <v/>
      </c>
      <c r="F102" s="24" t="str">
        <f aca="false">IF(S102&lt;&gt;"OK","",E102*Assumptions!E102)</f>
        <v/>
      </c>
      <c r="G102" s="24" t="str">
        <f aca="false">IF(S102&lt;&gt;"OK","",F102*Assumptions!F102+Assumptions!K102)</f>
        <v/>
      </c>
      <c r="H102" s="8" t="str">
        <f aca="false">IF(S102&lt;&gt;"OK","",F102-G102)</f>
        <v/>
      </c>
      <c r="I102" s="24" t="str">
        <f aca="false">IF(S102&lt;&gt;"OK","",F102*(1-Assumptions!G102)*(1-Assumptions!F102*Assumptions!H102)-Assumptions!L102)</f>
        <v/>
      </c>
      <c r="J102" s="8" t="str">
        <f aca="false">IF(S102&lt;&gt;"OK","",H102-I102)</f>
        <v/>
      </c>
      <c r="K102" s="24" t="str">
        <f aca="false">IF(S102&lt;&gt;"OK","",E102*Assumptions!I102+Assumptions!J102)</f>
        <v/>
      </c>
      <c r="L102" s="8" t="str">
        <f aca="false">IF(S102&lt;&gt;"OK","",J102-K102)</f>
        <v/>
      </c>
      <c r="M102" s="29" t="str">
        <f aca="false">IF(S102&lt;&gt;"OK","",1/(1+Settings!$B$15)^((A102-Settings!$B$8)/12))</f>
        <v/>
      </c>
      <c r="N102" s="8" t="str">
        <f aca="false">IF(S102&lt;&gt;"OK","",L102*M102)</f>
        <v/>
      </c>
      <c r="O102" s="24" t="str">
        <f aca="false">IF(S102&lt;&gt;"OK","",H102/Settings!$B$7)</f>
        <v/>
      </c>
      <c r="P102" s="24" t="str">
        <f aca="false">IF(S102&lt;&gt;"OK","",L102/Settings!$B$7)</f>
        <v/>
      </c>
      <c r="Q102" s="24" t="str">
        <f aca="false">IF(S102&lt;&gt;"OK","",(SUM(Observed!$J$6:$J$125)+SUM($H$6:H102))/Settings!$B$7)</f>
        <v/>
      </c>
      <c r="R102" s="24" t="str">
        <f aca="false">IF(S102&lt;&gt;"OK","",(SUM(Observed!$L$6:$L$125)+SUM($L$6:L102))/Settings!$B$7)</f>
        <v/>
      </c>
      <c r="S102" s="16" t="str">
        <f aca="false">IF(Settings!$B$29&lt;&gt;"READY","BLOCKED",IF(B102="PROJECTED","OK","NOT USED"))</f>
        <v>NOT USED</v>
      </c>
    </row>
    <row r="103" customFormat="false" ht="30" hidden="false" customHeight="true" outlineLevel="0" collapsed="false">
      <c r="A103" s="21" t="n">
        <v>98</v>
      </c>
      <c r="B103" s="16" t="str">
        <f aca="false">IF(Settings!$B$26&lt;&gt;"OK","INVALID",IF(A103&lt;=Settings!$B$8,"OBSERVED",IF(A103&lt;=Settings!$B$9,"PROJECTED","OUTSIDE HORIZON")))</f>
        <v>OUTSIDE HORIZON</v>
      </c>
      <c r="C103" s="24" t="str">
        <f aca="false">IF(S103&lt;&gt;"OK","",IF(Settings!$B$10="Repeat",Settings!$B$7,IF(A103=Settings!$B$8+1,Settings!$B$28,D102)))</f>
        <v/>
      </c>
      <c r="D103" s="24" t="str">
        <f aca="false">IF(S103&lt;&gt;"OK","",IF(Settings!$B$10="Subscription",C103*(1-Assumptions!B103),Settings!$B$7*Assumptions!C103))</f>
        <v/>
      </c>
      <c r="E103" s="24" t="str">
        <f aca="false">IF(S103&lt;&gt;"OK","",IF(Settings!$B$10="Subscription",D103,D103*Assumptions!D103))</f>
        <v/>
      </c>
      <c r="F103" s="24" t="str">
        <f aca="false">IF(S103&lt;&gt;"OK","",E103*Assumptions!E103)</f>
        <v/>
      </c>
      <c r="G103" s="24" t="str">
        <f aca="false">IF(S103&lt;&gt;"OK","",F103*Assumptions!F103+Assumptions!K103)</f>
        <v/>
      </c>
      <c r="H103" s="8" t="str">
        <f aca="false">IF(S103&lt;&gt;"OK","",F103-G103)</f>
        <v/>
      </c>
      <c r="I103" s="24" t="str">
        <f aca="false">IF(S103&lt;&gt;"OK","",F103*(1-Assumptions!G103)*(1-Assumptions!F103*Assumptions!H103)-Assumptions!L103)</f>
        <v/>
      </c>
      <c r="J103" s="8" t="str">
        <f aca="false">IF(S103&lt;&gt;"OK","",H103-I103)</f>
        <v/>
      </c>
      <c r="K103" s="24" t="str">
        <f aca="false">IF(S103&lt;&gt;"OK","",E103*Assumptions!I103+Assumptions!J103)</f>
        <v/>
      </c>
      <c r="L103" s="8" t="str">
        <f aca="false">IF(S103&lt;&gt;"OK","",J103-K103)</f>
        <v/>
      </c>
      <c r="M103" s="29" t="str">
        <f aca="false">IF(S103&lt;&gt;"OK","",1/(1+Settings!$B$15)^((A103-Settings!$B$8)/12))</f>
        <v/>
      </c>
      <c r="N103" s="8" t="str">
        <f aca="false">IF(S103&lt;&gt;"OK","",L103*M103)</f>
        <v/>
      </c>
      <c r="O103" s="24" t="str">
        <f aca="false">IF(S103&lt;&gt;"OK","",H103/Settings!$B$7)</f>
        <v/>
      </c>
      <c r="P103" s="24" t="str">
        <f aca="false">IF(S103&lt;&gt;"OK","",L103/Settings!$B$7)</f>
        <v/>
      </c>
      <c r="Q103" s="24" t="str">
        <f aca="false">IF(S103&lt;&gt;"OK","",(SUM(Observed!$J$6:$J$125)+SUM($H$6:H103))/Settings!$B$7)</f>
        <v/>
      </c>
      <c r="R103" s="24" t="str">
        <f aca="false">IF(S103&lt;&gt;"OK","",(SUM(Observed!$L$6:$L$125)+SUM($L$6:L103))/Settings!$B$7)</f>
        <v/>
      </c>
      <c r="S103" s="16" t="str">
        <f aca="false">IF(Settings!$B$29&lt;&gt;"READY","BLOCKED",IF(B103="PROJECTED","OK","NOT USED"))</f>
        <v>NOT USED</v>
      </c>
    </row>
    <row r="104" customFormat="false" ht="30" hidden="false" customHeight="true" outlineLevel="0" collapsed="false">
      <c r="A104" s="21" t="n">
        <v>99</v>
      </c>
      <c r="B104" s="16" t="str">
        <f aca="false">IF(Settings!$B$26&lt;&gt;"OK","INVALID",IF(A104&lt;=Settings!$B$8,"OBSERVED",IF(A104&lt;=Settings!$B$9,"PROJECTED","OUTSIDE HORIZON")))</f>
        <v>OUTSIDE HORIZON</v>
      </c>
      <c r="C104" s="24" t="str">
        <f aca="false">IF(S104&lt;&gt;"OK","",IF(Settings!$B$10="Repeat",Settings!$B$7,IF(A104=Settings!$B$8+1,Settings!$B$28,D103)))</f>
        <v/>
      </c>
      <c r="D104" s="24" t="str">
        <f aca="false">IF(S104&lt;&gt;"OK","",IF(Settings!$B$10="Subscription",C104*(1-Assumptions!B104),Settings!$B$7*Assumptions!C104))</f>
        <v/>
      </c>
      <c r="E104" s="24" t="str">
        <f aca="false">IF(S104&lt;&gt;"OK","",IF(Settings!$B$10="Subscription",D104,D104*Assumptions!D104))</f>
        <v/>
      </c>
      <c r="F104" s="24" t="str">
        <f aca="false">IF(S104&lt;&gt;"OK","",E104*Assumptions!E104)</f>
        <v/>
      </c>
      <c r="G104" s="24" t="str">
        <f aca="false">IF(S104&lt;&gt;"OK","",F104*Assumptions!F104+Assumptions!K104)</f>
        <v/>
      </c>
      <c r="H104" s="8" t="str">
        <f aca="false">IF(S104&lt;&gt;"OK","",F104-G104)</f>
        <v/>
      </c>
      <c r="I104" s="24" t="str">
        <f aca="false">IF(S104&lt;&gt;"OK","",F104*(1-Assumptions!G104)*(1-Assumptions!F104*Assumptions!H104)-Assumptions!L104)</f>
        <v/>
      </c>
      <c r="J104" s="8" t="str">
        <f aca="false">IF(S104&lt;&gt;"OK","",H104-I104)</f>
        <v/>
      </c>
      <c r="K104" s="24" t="str">
        <f aca="false">IF(S104&lt;&gt;"OK","",E104*Assumptions!I104+Assumptions!J104)</f>
        <v/>
      </c>
      <c r="L104" s="8" t="str">
        <f aca="false">IF(S104&lt;&gt;"OK","",J104-K104)</f>
        <v/>
      </c>
      <c r="M104" s="29" t="str">
        <f aca="false">IF(S104&lt;&gt;"OK","",1/(1+Settings!$B$15)^((A104-Settings!$B$8)/12))</f>
        <v/>
      </c>
      <c r="N104" s="8" t="str">
        <f aca="false">IF(S104&lt;&gt;"OK","",L104*M104)</f>
        <v/>
      </c>
      <c r="O104" s="24" t="str">
        <f aca="false">IF(S104&lt;&gt;"OK","",H104/Settings!$B$7)</f>
        <v/>
      </c>
      <c r="P104" s="24" t="str">
        <f aca="false">IF(S104&lt;&gt;"OK","",L104/Settings!$B$7)</f>
        <v/>
      </c>
      <c r="Q104" s="24" t="str">
        <f aca="false">IF(S104&lt;&gt;"OK","",(SUM(Observed!$J$6:$J$125)+SUM($H$6:H104))/Settings!$B$7)</f>
        <v/>
      </c>
      <c r="R104" s="24" t="str">
        <f aca="false">IF(S104&lt;&gt;"OK","",(SUM(Observed!$L$6:$L$125)+SUM($L$6:L104))/Settings!$B$7)</f>
        <v/>
      </c>
      <c r="S104" s="16" t="str">
        <f aca="false">IF(Settings!$B$29&lt;&gt;"READY","BLOCKED",IF(B104="PROJECTED","OK","NOT USED"))</f>
        <v>NOT USED</v>
      </c>
    </row>
    <row r="105" customFormat="false" ht="30" hidden="false" customHeight="true" outlineLevel="0" collapsed="false">
      <c r="A105" s="21" t="n">
        <v>100</v>
      </c>
      <c r="B105" s="16" t="str">
        <f aca="false">IF(Settings!$B$26&lt;&gt;"OK","INVALID",IF(A105&lt;=Settings!$B$8,"OBSERVED",IF(A105&lt;=Settings!$B$9,"PROJECTED","OUTSIDE HORIZON")))</f>
        <v>OUTSIDE HORIZON</v>
      </c>
      <c r="C105" s="24" t="str">
        <f aca="false">IF(S105&lt;&gt;"OK","",IF(Settings!$B$10="Repeat",Settings!$B$7,IF(A105=Settings!$B$8+1,Settings!$B$28,D104)))</f>
        <v/>
      </c>
      <c r="D105" s="24" t="str">
        <f aca="false">IF(S105&lt;&gt;"OK","",IF(Settings!$B$10="Subscription",C105*(1-Assumptions!B105),Settings!$B$7*Assumptions!C105))</f>
        <v/>
      </c>
      <c r="E105" s="24" t="str">
        <f aca="false">IF(S105&lt;&gt;"OK","",IF(Settings!$B$10="Subscription",D105,D105*Assumptions!D105))</f>
        <v/>
      </c>
      <c r="F105" s="24" t="str">
        <f aca="false">IF(S105&lt;&gt;"OK","",E105*Assumptions!E105)</f>
        <v/>
      </c>
      <c r="G105" s="24" t="str">
        <f aca="false">IF(S105&lt;&gt;"OK","",F105*Assumptions!F105+Assumptions!K105)</f>
        <v/>
      </c>
      <c r="H105" s="8" t="str">
        <f aca="false">IF(S105&lt;&gt;"OK","",F105-G105)</f>
        <v/>
      </c>
      <c r="I105" s="24" t="str">
        <f aca="false">IF(S105&lt;&gt;"OK","",F105*(1-Assumptions!G105)*(1-Assumptions!F105*Assumptions!H105)-Assumptions!L105)</f>
        <v/>
      </c>
      <c r="J105" s="8" t="str">
        <f aca="false">IF(S105&lt;&gt;"OK","",H105-I105)</f>
        <v/>
      </c>
      <c r="K105" s="24" t="str">
        <f aca="false">IF(S105&lt;&gt;"OK","",E105*Assumptions!I105+Assumptions!J105)</f>
        <v/>
      </c>
      <c r="L105" s="8" t="str">
        <f aca="false">IF(S105&lt;&gt;"OK","",J105-K105)</f>
        <v/>
      </c>
      <c r="M105" s="29" t="str">
        <f aca="false">IF(S105&lt;&gt;"OK","",1/(1+Settings!$B$15)^((A105-Settings!$B$8)/12))</f>
        <v/>
      </c>
      <c r="N105" s="8" t="str">
        <f aca="false">IF(S105&lt;&gt;"OK","",L105*M105)</f>
        <v/>
      </c>
      <c r="O105" s="24" t="str">
        <f aca="false">IF(S105&lt;&gt;"OK","",H105/Settings!$B$7)</f>
        <v/>
      </c>
      <c r="P105" s="24" t="str">
        <f aca="false">IF(S105&lt;&gt;"OK","",L105/Settings!$B$7)</f>
        <v/>
      </c>
      <c r="Q105" s="24" t="str">
        <f aca="false">IF(S105&lt;&gt;"OK","",(SUM(Observed!$J$6:$J$125)+SUM($H$6:H105))/Settings!$B$7)</f>
        <v/>
      </c>
      <c r="R105" s="24" t="str">
        <f aca="false">IF(S105&lt;&gt;"OK","",(SUM(Observed!$L$6:$L$125)+SUM($L$6:L105))/Settings!$B$7)</f>
        <v/>
      </c>
      <c r="S105" s="16" t="str">
        <f aca="false">IF(Settings!$B$29&lt;&gt;"READY","BLOCKED",IF(B105="PROJECTED","OK","NOT USED"))</f>
        <v>NOT USED</v>
      </c>
    </row>
    <row r="106" customFormat="false" ht="30" hidden="false" customHeight="true" outlineLevel="0" collapsed="false">
      <c r="A106" s="21" t="n">
        <v>101</v>
      </c>
      <c r="B106" s="16" t="str">
        <f aca="false">IF(Settings!$B$26&lt;&gt;"OK","INVALID",IF(A106&lt;=Settings!$B$8,"OBSERVED",IF(A106&lt;=Settings!$B$9,"PROJECTED","OUTSIDE HORIZON")))</f>
        <v>OUTSIDE HORIZON</v>
      </c>
      <c r="C106" s="24" t="str">
        <f aca="false">IF(S106&lt;&gt;"OK","",IF(Settings!$B$10="Repeat",Settings!$B$7,IF(A106=Settings!$B$8+1,Settings!$B$28,D105)))</f>
        <v/>
      </c>
      <c r="D106" s="24" t="str">
        <f aca="false">IF(S106&lt;&gt;"OK","",IF(Settings!$B$10="Subscription",C106*(1-Assumptions!B106),Settings!$B$7*Assumptions!C106))</f>
        <v/>
      </c>
      <c r="E106" s="24" t="str">
        <f aca="false">IF(S106&lt;&gt;"OK","",IF(Settings!$B$10="Subscription",D106,D106*Assumptions!D106))</f>
        <v/>
      </c>
      <c r="F106" s="24" t="str">
        <f aca="false">IF(S106&lt;&gt;"OK","",E106*Assumptions!E106)</f>
        <v/>
      </c>
      <c r="G106" s="24" t="str">
        <f aca="false">IF(S106&lt;&gt;"OK","",F106*Assumptions!F106+Assumptions!K106)</f>
        <v/>
      </c>
      <c r="H106" s="8" t="str">
        <f aca="false">IF(S106&lt;&gt;"OK","",F106-G106)</f>
        <v/>
      </c>
      <c r="I106" s="24" t="str">
        <f aca="false">IF(S106&lt;&gt;"OK","",F106*(1-Assumptions!G106)*(1-Assumptions!F106*Assumptions!H106)-Assumptions!L106)</f>
        <v/>
      </c>
      <c r="J106" s="8" t="str">
        <f aca="false">IF(S106&lt;&gt;"OK","",H106-I106)</f>
        <v/>
      </c>
      <c r="K106" s="24" t="str">
        <f aca="false">IF(S106&lt;&gt;"OK","",E106*Assumptions!I106+Assumptions!J106)</f>
        <v/>
      </c>
      <c r="L106" s="8" t="str">
        <f aca="false">IF(S106&lt;&gt;"OK","",J106-K106)</f>
        <v/>
      </c>
      <c r="M106" s="29" t="str">
        <f aca="false">IF(S106&lt;&gt;"OK","",1/(1+Settings!$B$15)^((A106-Settings!$B$8)/12))</f>
        <v/>
      </c>
      <c r="N106" s="8" t="str">
        <f aca="false">IF(S106&lt;&gt;"OK","",L106*M106)</f>
        <v/>
      </c>
      <c r="O106" s="24" t="str">
        <f aca="false">IF(S106&lt;&gt;"OK","",H106/Settings!$B$7)</f>
        <v/>
      </c>
      <c r="P106" s="24" t="str">
        <f aca="false">IF(S106&lt;&gt;"OK","",L106/Settings!$B$7)</f>
        <v/>
      </c>
      <c r="Q106" s="24" t="str">
        <f aca="false">IF(S106&lt;&gt;"OK","",(SUM(Observed!$J$6:$J$125)+SUM($H$6:H106))/Settings!$B$7)</f>
        <v/>
      </c>
      <c r="R106" s="24" t="str">
        <f aca="false">IF(S106&lt;&gt;"OK","",(SUM(Observed!$L$6:$L$125)+SUM($L$6:L106))/Settings!$B$7)</f>
        <v/>
      </c>
      <c r="S106" s="16" t="str">
        <f aca="false">IF(Settings!$B$29&lt;&gt;"READY","BLOCKED",IF(B106="PROJECTED","OK","NOT USED"))</f>
        <v>NOT USED</v>
      </c>
    </row>
    <row r="107" customFormat="false" ht="30" hidden="false" customHeight="true" outlineLevel="0" collapsed="false">
      <c r="A107" s="21" t="n">
        <v>102</v>
      </c>
      <c r="B107" s="16" t="str">
        <f aca="false">IF(Settings!$B$26&lt;&gt;"OK","INVALID",IF(A107&lt;=Settings!$B$8,"OBSERVED",IF(A107&lt;=Settings!$B$9,"PROJECTED","OUTSIDE HORIZON")))</f>
        <v>OUTSIDE HORIZON</v>
      </c>
      <c r="C107" s="24" t="str">
        <f aca="false">IF(S107&lt;&gt;"OK","",IF(Settings!$B$10="Repeat",Settings!$B$7,IF(A107=Settings!$B$8+1,Settings!$B$28,D106)))</f>
        <v/>
      </c>
      <c r="D107" s="24" t="str">
        <f aca="false">IF(S107&lt;&gt;"OK","",IF(Settings!$B$10="Subscription",C107*(1-Assumptions!B107),Settings!$B$7*Assumptions!C107))</f>
        <v/>
      </c>
      <c r="E107" s="24" t="str">
        <f aca="false">IF(S107&lt;&gt;"OK","",IF(Settings!$B$10="Subscription",D107,D107*Assumptions!D107))</f>
        <v/>
      </c>
      <c r="F107" s="24" t="str">
        <f aca="false">IF(S107&lt;&gt;"OK","",E107*Assumptions!E107)</f>
        <v/>
      </c>
      <c r="G107" s="24" t="str">
        <f aca="false">IF(S107&lt;&gt;"OK","",F107*Assumptions!F107+Assumptions!K107)</f>
        <v/>
      </c>
      <c r="H107" s="8" t="str">
        <f aca="false">IF(S107&lt;&gt;"OK","",F107-G107)</f>
        <v/>
      </c>
      <c r="I107" s="24" t="str">
        <f aca="false">IF(S107&lt;&gt;"OK","",F107*(1-Assumptions!G107)*(1-Assumptions!F107*Assumptions!H107)-Assumptions!L107)</f>
        <v/>
      </c>
      <c r="J107" s="8" t="str">
        <f aca="false">IF(S107&lt;&gt;"OK","",H107-I107)</f>
        <v/>
      </c>
      <c r="K107" s="24" t="str">
        <f aca="false">IF(S107&lt;&gt;"OK","",E107*Assumptions!I107+Assumptions!J107)</f>
        <v/>
      </c>
      <c r="L107" s="8" t="str">
        <f aca="false">IF(S107&lt;&gt;"OK","",J107-K107)</f>
        <v/>
      </c>
      <c r="M107" s="29" t="str">
        <f aca="false">IF(S107&lt;&gt;"OK","",1/(1+Settings!$B$15)^((A107-Settings!$B$8)/12))</f>
        <v/>
      </c>
      <c r="N107" s="8" t="str">
        <f aca="false">IF(S107&lt;&gt;"OK","",L107*M107)</f>
        <v/>
      </c>
      <c r="O107" s="24" t="str">
        <f aca="false">IF(S107&lt;&gt;"OK","",H107/Settings!$B$7)</f>
        <v/>
      </c>
      <c r="P107" s="24" t="str">
        <f aca="false">IF(S107&lt;&gt;"OK","",L107/Settings!$B$7)</f>
        <v/>
      </c>
      <c r="Q107" s="24" t="str">
        <f aca="false">IF(S107&lt;&gt;"OK","",(SUM(Observed!$J$6:$J$125)+SUM($H$6:H107))/Settings!$B$7)</f>
        <v/>
      </c>
      <c r="R107" s="24" t="str">
        <f aca="false">IF(S107&lt;&gt;"OK","",(SUM(Observed!$L$6:$L$125)+SUM($L$6:L107))/Settings!$B$7)</f>
        <v/>
      </c>
      <c r="S107" s="16" t="str">
        <f aca="false">IF(Settings!$B$29&lt;&gt;"READY","BLOCKED",IF(B107="PROJECTED","OK","NOT USED"))</f>
        <v>NOT USED</v>
      </c>
    </row>
    <row r="108" customFormat="false" ht="30" hidden="false" customHeight="true" outlineLevel="0" collapsed="false">
      <c r="A108" s="21" t="n">
        <v>103</v>
      </c>
      <c r="B108" s="16" t="str">
        <f aca="false">IF(Settings!$B$26&lt;&gt;"OK","INVALID",IF(A108&lt;=Settings!$B$8,"OBSERVED",IF(A108&lt;=Settings!$B$9,"PROJECTED","OUTSIDE HORIZON")))</f>
        <v>OUTSIDE HORIZON</v>
      </c>
      <c r="C108" s="24" t="str">
        <f aca="false">IF(S108&lt;&gt;"OK","",IF(Settings!$B$10="Repeat",Settings!$B$7,IF(A108=Settings!$B$8+1,Settings!$B$28,D107)))</f>
        <v/>
      </c>
      <c r="D108" s="24" t="str">
        <f aca="false">IF(S108&lt;&gt;"OK","",IF(Settings!$B$10="Subscription",C108*(1-Assumptions!B108),Settings!$B$7*Assumptions!C108))</f>
        <v/>
      </c>
      <c r="E108" s="24" t="str">
        <f aca="false">IF(S108&lt;&gt;"OK","",IF(Settings!$B$10="Subscription",D108,D108*Assumptions!D108))</f>
        <v/>
      </c>
      <c r="F108" s="24" t="str">
        <f aca="false">IF(S108&lt;&gt;"OK","",E108*Assumptions!E108)</f>
        <v/>
      </c>
      <c r="G108" s="24" t="str">
        <f aca="false">IF(S108&lt;&gt;"OK","",F108*Assumptions!F108+Assumptions!K108)</f>
        <v/>
      </c>
      <c r="H108" s="8" t="str">
        <f aca="false">IF(S108&lt;&gt;"OK","",F108-G108)</f>
        <v/>
      </c>
      <c r="I108" s="24" t="str">
        <f aca="false">IF(S108&lt;&gt;"OK","",F108*(1-Assumptions!G108)*(1-Assumptions!F108*Assumptions!H108)-Assumptions!L108)</f>
        <v/>
      </c>
      <c r="J108" s="8" t="str">
        <f aca="false">IF(S108&lt;&gt;"OK","",H108-I108)</f>
        <v/>
      </c>
      <c r="K108" s="24" t="str">
        <f aca="false">IF(S108&lt;&gt;"OK","",E108*Assumptions!I108+Assumptions!J108)</f>
        <v/>
      </c>
      <c r="L108" s="8" t="str">
        <f aca="false">IF(S108&lt;&gt;"OK","",J108-K108)</f>
        <v/>
      </c>
      <c r="M108" s="29" t="str">
        <f aca="false">IF(S108&lt;&gt;"OK","",1/(1+Settings!$B$15)^((A108-Settings!$B$8)/12))</f>
        <v/>
      </c>
      <c r="N108" s="8" t="str">
        <f aca="false">IF(S108&lt;&gt;"OK","",L108*M108)</f>
        <v/>
      </c>
      <c r="O108" s="24" t="str">
        <f aca="false">IF(S108&lt;&gt;"OK","",H108/Settings!$B$7)</f>
        <v/>
      </c>
      <c r="P108" s="24" t="str">
        <f aca="false">IF(S108&lt;&gt;"OK","",L108/Settings!$B$7)</f>
        <v/>
      </c>
      <c r="Q108" s="24" t="str">
        <f aca="false">IF(S108&lt;&gt;"OK","",(SUM(Observed!$J$6:$J$125)+SUM($H$6:H108))/Settings!$B$7)</f>
        <v/>
      </c>
      <c r="R108" s="24" t="str">
        <f aca="false">IF(S108&lt;&gt;"OK","",(SUM(Observed!$L$6:$L$125)+SUM($L$6:L108))/Settings!$B$7)</f>
        <v/>
      </c>
      <c r="S108" s="16" t="str">
        <f aca="false">IF(Settings!$B$29&lt;&gt;"READY","BLOCKED",IF(B108="PROJECTED","OK","NOT USED"))</f>
        <v>NOT USED</v>
      </c>
    </row>
    <row r="109" customFormat="false" ht="30" hidden="false" customHeight="true" outlineLevel="0" collapsed="false">
      <c r="A109" s="21" t="n">
        <v>104</v>
      </c>
      <c r="B109" s="16" t="str">
        <f aca="false">IF(Settings!$B$26&lt;&gt;"OK","INVALID",IF(A109&lt;=Settings!$B$8,"OBSERVED",IF(A109&lt;=Settings!$B$9,"PROJECTED","OUTSIDE HORIZON")))</f>
        <v>OUTSIDE HORIZON</v>
      </c>
      <c r="C109" s="24" t="str">
        <f aca="false">IF(S109&lt;&gt;"OK","",IF(Settings!$B$10="Repeat",Settings!$B$7,IF(A109=Settings!$B$8+1,Settings!$B$28,D108)))</f>
        <v/>
      </c>
      <c r="D109" s="24" t="str">
        <f aca="false">IF(S109&lt;&gt;"OK","",IF(Settings!$B$10="Subscription",C109*(1-Assumptions!B109),Settings!$B$7*Assumptions!C109))</f>
        <v/>
      </c>
      <c r="E109" s="24" t="str">
        <f aca="false">IF(S109&lt;&gt;"OK","",IF(Settings!$B$10="Subscription",D109,D109*Assumptions!D109))</f>
        <v/>
      </c>
      <c r="F109" s="24" t="str">
        <f aca="false">IF(S109&lt;&gt;"OK","",E109*Assumptions!E109)</f>
        <v/>
      </c>
      <c r="G109" s="24" t="str">
        <f aca="false">IF(S109&lt;&gt;"OK","",F109*Assumptions!F109+Assumptions!K109)</f>
        <v/>
      </c>
      <c r="H109" s="8" t="str">
        <f aca="false">IF(S109&lt;&gt;"OK","",F109-G109)</f>
        <v/>
      </c>
      <c r="I109" s="24" t="str">
        <f aca="false">IF(S109&lt;&gt;"OK","",F109*(1-Assumptions!G109)*(1-Assumptions!F109*Assumptions!H109)-Assumptions!L109)</f>
        <v/>
      </c>
      <c r="J109" s="8" t="str">
        <f aca="false">IF(S109&lt;&gt;"OK","",H109-I109)</f>
        <v/>
      </c>
      <c r="K109" s="24" t="str">
        <f aca="false">IF(S109&lt;&gt;"OK","",E109*Assumptions!I109+Assumptions!J109)</f>
        <v/>
      </c>
      <c r="L109" s="8" t="str">
        <f aca="false">IF(S109&lt;&gt;"OK","",J109-K109)</f>
        <v/>
      </c>
      <c r="M109" s="29" t="str">
        <f aca="false">IF(S109&lt;&gt;"OK","",1/(1+Settings!$B$15)^((A109-Settings!$B$8)/12))</f>
        <v/>
      </c>
      <c r="N109" s="8" t="str">
        <f aca="false">IF(S109&lt;&gt;"OK","",L109*M109)</f>
        <v/>
      </c>
      <c r="O109" s="24" t="str">
        <f aca="false">IF(S109&lt;&gt;"OK","",H109/Settings!$B$7)</f>
        <v/>
      </c>
      <c r="P109" s="24" t="str">
        <f aca="false">IF(S109&lt;&gt;"OK","",L109/Settings!$B$7)</f>
        <v/>
      </c>
      <c r="Q109" s="24" t="str">
        <f aca="false">IF(S109&lt;&gt;"OK","",(SUM(Observed!$J$6:$J$125)+SUM($H$6:H109))/Settings!$B$7)</f>
        <v/>
      </c>
      <c r="R109" s="24" t="str">
        <f aca="false">IF(S109&lt;&gt;"OK","",(SUM(Observed!$L$6:$L$125)+SUM($L$6:L109))/Settings!$B$7)</f>
        <v/>
      </c>
      <c r="S109" s="16" t="str">
        <f aca="false">IF(Settings!$B$29&lt;&gt;"READY","BLOCKED",IF(B109="PROJECTED","OK","NOT USED"))</f>
        <v>NOT USED</v>
      </c>
    </row>
    <row r="110" customFormat="false" ht="30" hidden="false" customHeight="true" outlineLevel="0" collapsed="false">
      <c r="A110" s="21" t="n">
        <v>105</v>
      </c>
      <c r="B110" s="16" t="str">
        <f aca="false">IF(Settings!$B$26&lt;&gt;"OK","INVALID",IF(A110&lt;=Settings!$B$8,"OBSERVED",IF(A110&lt;=Settings!$B$9,"PROJECTED","OUTSIDE HORIZON")))</f>
        <v>OUTSIDE HORIZON</v>
      </c>
      <c r="C110" s="24" t="str">
        <f aca="false">IF(S110&lt;&gt;"OK","",IF(Settings!$B$10="Repeat",Settings!$B$7,IF(A110=Settings!$B$8+1,Settings!$B$28,D109)))</f>
        <v/>
      </c>
      <c r="D110" s="24" t="str">
        <f aca="false">IF(S110&lt;&gt;"OK","",IF(Settings!$B$10="Subscription",C110*(1-Assumptions!B110),Settings!$B$7*Assumptions!C110))</f>
        <v/>
      </c>
      <c r="E110" s="24" t="str">
        <f aca="false">IF(S110&lt;&gt;"OK","",IF(Settings!$B$10="Subscription",D110,D110*Assumptions!D110))</f>
        <v/>
      </c>
      <c r="F110" s="24" t="str">
        <f aca="false">IF(S110&lt;&gt;"OK","",E110*Assumptions!E110)</f>
        <v/>
      </c>
      <c r="G110" s="24" t="str">
        <f aca="false">IF(S110&lt;&gt;"OK","",F110*Assumptions!F110+Assumptions!K110)</f>
        <v/>
      </c>
      <c r="H110" s="8" t="str">
        <f aca="false">IF(S110&lt;&gt;"OK","",F110-G110)</f>
        <v/>
      </c>
      <c r="I110" s="24" t="str">
        <f aca="false">IF(S110&lt;&gt;"OK","",F110*(1-Assumptions!G110)*(1-Assumptions!F110*Assumptions!H110)-Assumptions!L110)</f>
        <v/>
      </c>
      <c r="J110" s="8" t="str">
        <f aca="false">IF(S110&lt;&gt;"OK","",H110-I110)</f>
        <v/>
      </c>
      <c r="K110" s="24" t="str">
        <f aca="false">IF(S110&lt;&gt;"OK","",E110*Assumptions!I110+Assumptions!J110)</f>
        <v/>
      </c>
      <c r="L110" s="8" t="str">
        <f aca="false">IF(S110&lt;&gt;"OK","",J110-K110)</f>
        <v/>
      </c>
      <c r="M110" s="29" t="str">
        <f aca="false">IF(S110&lt;&gt;"OK","",1/(1+Settings!$B$15)^((A110-Settings!$B$8)/12))</f>
        <v/>
      </c>
      <c r="N110" s="8" t="str">
        <f aca="false">IF(S110&lt;&gt;"OK","",L110*M110)</f>
        <v/>
      </c>
      <c r="O110" s="24" t="str">
        <f aca="false">IF(S110&lt;&gt;"OK","",H110/Settings!$B$7)</f>
        <v/>
      </c>
      <c r="P110" s="24" t="str">
        <f aca="false">IF(S110&lt;&gt;"OK","",L110/Settings!$B$7)</f>
        <v/>
      </c>
      <c r="Q110" s="24" t="str">
        <f aca="false">IF(S110&lt;&gt;"OK","",(SUM(Observed!$J$6:$J$125)+SUM($H$6:H110))/Settings!$B$7)</f>
        <v/>
      </c>
      <c r="R110" s="24" t="str">
        <f aca="false">IF(S110&lt;&gt;"OK","",(SUM(Observed!$L$6:$L$125)+SUM($L$6:L110))/Settings!$B$7)</f>
        <v/>
      </c>
      <c r="S110" s="16" t="str">
        <f aca="false">IF(Settings!$B$29&lt;&gt;"READY","BLOCKED",IF(B110="PROJECTED","OK","NOT USED"))</f>
        <v>NOT USED</v>
      </c>
    </row>
    <row r="111" customFormat="false" ht="30" hidden="false" customHeight="true" outlineLevel="0" collapsed="false">
      <c r="A111" s="21" t="n">
        <v>106</v>
      </c>
      <c r="B111" s="16" t="str">
        <f aca="false">IF(Settings!$B$26&lt;&gt;"OK","INVALID",IF(A111&lt;=Settings!$B$8,"OBSERVED",IF(A111&lt;=Settings!$B$9,"PROJECTED","OUTSIDE HORIZON")))</f>
        <v>OUTSIDE HORIZON</v>
      </c>
      <c r="C111" s="24" t="str">
        <f aca="false">IF(S111&lt;&gt;"OK","",IF(Settings!$B$10="Repeat",Settings!$B$7,IF(A111=Settings!$B$8+1,Settings!$B$28,D110)))</f>
        <v/>
      </c>
      <c r="D111" s="24" t="str">
        <f aca="false">IF(S111&lt;&gt;"OK","",IF(Settings!$B$10="Subscription",C111*(1-Assumptions!B111),Settings!$B$7*Assumptions!C111))</f>
        <v/>
      </c>
      <c r="E111" s="24" t="str">
        <f aca="false">IF(S111&lt;&gt;"OK","",IF(Settings!$B$10="Subscription",D111,D111*Assumptions!D111))</f>
        <v/>
      </c>
      <c r="F111" s="24" t="str">
        <f aca="false">IF(S111&lt;&gt;"OK","",E111*Assumptions!E111)</f>
        <v/>
      </c>
      <c r="G111" s="24" t="str">
        <f aca="false">IF(S111&lt;&gt;"OK","",F111*Assumptions!F111+Assumptions!K111)</f>
        <v/>
      </c>
      <c r="H111" s="8" t="str">
        <f aca="false">IF(S111&lt;&gt;"OK","",F111-G111)</f>
        <v/>
      </c>
      <c r="I111" s="24" t="str">
        <f aca="false">IF(S111&lt;&gt;"OK","",F111*(1-Assumptions!G111)*(1-Assumptions!F111*Assumptions!H111)-Assumptions!L111)</f>
        <v/>
      </c>
      <c r="J111" s="8" t="str">
        <f aca="false">IF(S111&lt;&gt;"OK","",H111-I111)</f>
        <v/>
      </c>
      <c r="K111" s="24" t="str">
        <f aca="false">IF(S111&lt;&gt;"OK","",E111*Assumptions!I111+Assumptions!J111)</f>
        <v/>
      </c>
      <c r="L111" s="8" t="str">
        <f aca="false">IF(S111&lt;&gt;"OK","",J111-K111)</f>
        <v/>
      </c>
      <c r="M111" s="29" t="str">
        <f aca="false">IF(S111&lt;&gt;"OK","",1/(1+Settings!$B$15)^((A111-Settings!$B$8)/12))</f>
        <v/>
      </c>
      <c r="N111" s="8" t="str">
        <f aca="false">IF(S111&lt;&gt;"OK","",L111*M111)</f>
        <v/>
      </c>
      <c r="O111" s="24" t="str">
        <f aca="false">IF(S111&lt;&gt;"OK","",H111/Settings!$B$7)</f>
        <v/>
      </c>
      <c r="P111" s="24" t="str">
        <f aca="false">IF(S111&lt;&gt;"OK","",L111/Settings!$B$7)</f>
        <v/>
      </c>
      <c r="Q111" s="24" t="str">
        <f aca="false">IF(S111&lt;&gt;"OK","",(SUM(Observed!$J$6:$J$125)+SUM($H$6:H111))/Settings!$B$7)</f>
        <v/>
      </c>
      <c r="R111" s="24" t="str">
        <f aca="false">IF(S111&lt;&gt;"OK","",(SUM(Observed!$L$6:$L$125)+SUM($L$6:L111))/Settings!$B$7)</f>
        <v/>
      </c>
      <c r="S111" s="16" t="str">
        <f aca="false">IF(Settings!$B$29&lt;&gt;"READY","BLOCKED",IF(B111="PROJECTED","OK","NOT USED"))</f>
        <v>NOT USED</v>
      </c>
    </row>
    <row r="112" customFormat="false" ht="30" hidden="false" customHeight="true" outlineLevel="0" collapsed="false">
      <c r="A112" s="21" t="n">
        <v>107</v>
      </c>
      <c r="B112" s="16" t="str">
        <f aca="false">IF(Settings!$B$26&lt;&gt;"OK","INVALID",IF(A112&lt;=Settings!$B$8,"OBSERVED",IF(A112&lt;=Settings!$B$9,"PROJECTED","OUTSIDE HORIZON")))</f>
        <v>OUTSIDE HORIZON</v>
      </c>
      <c r="C112" s="24" t="str">
        <f aca="false">IF(S112&lt;&gt;"OK","",IF(Settings!$B$10="Repeat",Settings!$B$7,IF(A112=Settings!$B$8+1,Settings!$B$28,D111)))</f>
        <v/>
      </c>
      <c r="D112" s="24" t="str">
        <f aca="false">IF(S112&lt;&gt;"OK","",IF(Settings!$B$10="Subscription",C112*(1-Assumptions!B112),Settings!$B$7*Assumptions!C112))</f>
        <v/>
      </c>
      <c r="E112" s="24" t="str">
        <f aca="false">IF(S112&lt;&gt;"OK","",IF(Settings!$B$10="Subscription",D112,D112*Assumptions!D112))</f>
        <v/>
      </c>
      <c r="F112" s="24" t="str">
        <f aca="false">IF(S112&lt;&gt;"OK","",E112*Assumptions!E112)</f>
        <v/>
      </c>
      <c r="G112" s="24" t="str">
        <f aca="false">IF(S112&lt;&gt;"OK","",F112*Assumptions!F112+Assumptions!K112)</f>
        <v/>
      </c>
      <c r="H112" s="8" t="str">
        <f aca="false">IF(S112&lt;&gt;"OK","",F112-G112)</f>
        <v/>
      </c>
      <c r="I112" s="24" t="str">
        <f aca="false">IF(S112&lt;&gt;"OK","",F112*(1-Assumptions!G112)*(1-Assumptions!F112*Assumptions!H112)-Assumptions!L112)</f>
        <v/>
      </c>
      <c r="J112" s="8" t="str">
        <f aca="false">IF(S112&lt;&gt;"OK","",H112-I112)</f>
        <v/>
      </c>
      <c r="K112" s="24" t="str">
        <f aca="false">IF(S112&lt;&gt;"OK","",E112*Assumptions!I112+Assumptions!J112)</f>
        <v/>
      </c>
      <c r="L112" s="8" t="str">
        <f aca="false">IF(S112&lt;&gt;"OK","",J112-K112)</f>
        <v/>
      </c>
      <c r="M112" s="29" t="str">
        <f aca="false">IF(S112&lt;&gt;"OK","",1/(1+Settings!$B$15)^((A112-Settings!$B$8)/12))</f>
        <v/>
      </c>
      <c r="N112" s="8" t="str">
        <f aca="false">IF(S112&lt;&gt;"OK","",L112*M112)</f>
        <v/>
      </c>
      <c r="O112" s="24" t="str">
        <f aca="false">IF(S112&lt;&gt;"OK","",H112/Settings!$B$7)</f>
        <v/>
      </c>
      <c r="P112" s="24" t="str">
        <f aca="false">IF(S112&lt;&gt;"OK","",L112/Settings!$B$7)</f>
        <v/>
      </c>
      <c r="Q112" s="24" t="str">
        <f aca="false">IF(S112&lt;&gt;"OK","",(SUM(Observed!$J$6:$J$125)+SUM($H$6:H112))/Settings!$B$7)</f>
        <v/>
      </c>
      <c r="R112" s="24" t="str">
        <f aca="false">IF(S112&lt;&gt;"OK","",(SUM(Observed!$L$6:$L$125)+SUM($L$6:L112))/Settings!$B$7)</f>
        <v/>
      </c>
      <c r="S112" s="16" t="str">
        <f aca="false">IF(Settings!$B$29&lt;&gt;"READY","BLOCKED",IF(B112="PROJECTED","OK","NOT USED"))</f>
        <v>NOT USED</v>
      </c>
    </row>
    <row r="113" customFormat="false" ht="30" hidden="false" customHeight="true" outlineLevel="0" collapsed="false">
      <c r="A113" s="21" t="n">
        <v>108</v>
      </c>
      <c r="B113" s="16" t="str">
        <f aca="false">IF(Settings!$B$26&lt;&gt;"OK","INVALID",IF(A113&lt;=Settings!$B$8,"OBSERVED",IF(A113&lt;=Settings!$B$9,"PROJECTED","OUTSIDE HORIZON")))</f>
        <v>OUTSIDE HORIZON</v>
      </c>
      <c r="C113" s="24" t="str">
        <f aca="false">IF(S113&lt;&gt;"OK","",IF(Settings!$B$10="Repeat",Settings!$B$7,IF(A113=Settings!$B$8+1,Settings!$B$28,D112)))</f>
        <v/>
      </c>
      <c r="D113" s="24" t="str">
        <f aca="false">IF(S113&lt;&gt;"OK","",IF(Settings!$B$10="Subscription",C113*(1-Assumptions!B113),Settings!$B$7*Assumptions!C113))</f>
        <v/>
      </c>
      <c r="E113" s="24" t="str">
        <f aca="false">IF(S113&lt;&gt;"OK","",IF(Settings!$B$10="Subscription",D113,D113*Assumptions!D113))</f>
        <v/>
      </c>
      <c r="F113" s="24" t="str">
        <f aca="false">IF(S113&lt;&gt;"OK","",E113*Assumptions!E113)</f>
        <v/>
      </c>
      <c r="G113" s="24" t="str">
        <f aca="false">IF(S113&lt;&gt;"OK","",F113*Assumptions!F113+Assumptions!K113)</f>
        <v/>
      </c>
      <c r="H113" s="8" t="str">
        <f aca="false">IF(S113&lt;&gt;"OK","",F113-G113)</f>
        <v/>
      </c>
      <c r="I113" s="24" t="str">
        <f aca="false">IF(S113&lt;&gt;"OK","",F113*(1-Assumptions!G113)*(1-Assumptions!F113*Assumptions!H113)-Assumptions!L113)</f>
        <v/>
      </c>
      <c r="J113" s="8" t="str">
        <f aca="false">IF(S113&lt;&gt;"OK","",H113-I113)</f>
        <v/>
      </c>
      <c r="K113" s="24" t="str">
        <f aca="false">IF(S113&lt;&gt;"OK","",E113*Assumptions!I113+Assumptions!J113)</f>
        <v/>
      </c>
      <c r="L113" s="8" t="str">
        <f aca="false">IF(S113&lt;&gt;"OK","",J113-K113)</f>
        <v/>
      </c>
      <c r="M113" s="29" t="str">
        <f aca="false">IF(S113&lt;&gt;"OK","",1/(1+Settings!$B$15)^((A113-Settings!$B$8)/12))</f>
        <v/>
      </c>
      <c r="N113" s="8" t="str">
        <f aca="false">IF(S113&lt;&gt;"OK","",L113*M113)</f>
        <v/>
      </c>
      <c r="O113" s="24" t="str">
        <f aca="false">IF(S113&lt;&gt;"OK","",H113/Settings!$B$7)</f>
        <v/>
      </c>
      <c r="P113" s="24" t="str">
        <f aca="false">IF(S113&lt;&gt;"OK","",L113/Settings!$B$7)</f>
        <v/>
      </c>
      <c r="Q113" s="24" t="str">
        <f aca="false">IF(S113&lt;&gt;"OK","",(SUM(Observed!$J$6:$J$125)+SUM($H$6:H113))/Settings!$B$7)</f>
        <v/>
      </c>
      <c r="R113" s="24" t="str">
        <f aca="false">IF(S113&lt;&gt;"OK","",(SUM(Observed!$L$6:$L$125)+SUM($L$6:L113))/Settings!$B$7)</f>
        <v/>
      </c>
      <c r="S113" s="16" t="str">
        <f aca="false">IF(Settings!$B$29&lt;&gt;"READY","BLOCKED",IF(B113="PROJECTED","OK","NOT USED"))</f>
        <v>NOT USED</v>
      </c>
    </row>
    <row r="114" customFormat="false" ht="30" hidden="false" customHeight="true" outlineLevel="0" collapsed="false">
      <c r="A114" s="21" t="n">
        <v>109</v>
      </c>
      <c r="B114" s="16" t="str">
        <f aca="false">IF(Settings!$B$26&lt;&gt;"OK","INVALID",IF(A114&lt;=Settings!$B$8,"OBSERVED",IF(A114&lt;=Settings!$B$9,"PROJECTED","OUTSIDE HORIZON")))</f>
        <v>OUTSIDE HORIZON</v>
      </c>
      <c r="C114" s="24" t="str">
        <f aca="false">IF(S114&lt;&gt;"OK","",IF(Settings!$B$10="Repeat",Settings!$B$7,IF(A114=Settings!$B$8+1,Settings!$B$28,D113)))</f>
        <v/>
      </c>
      <c r="D114" s="24" t="str">
        <f aca="false">IF(S114&lt;&gt;"OK","",IF(Settings!$B$10="Subscription",C114*(1-Assumptions!B114),Settings!$B$7*Assumptions!C114))</f>
        <v/>
      </c>
      <c r="E114" s="24" t="str">
        <f aca="false">IF(S114&lt;&gt;"OK","",IF(Settings!$B$10="Subscription",D114,D114*Assumptions!D114))</f>
        <v/>
      </c>
      <c r="F114" s="24" t="str">
        <f aca="false">IF(S114&lt;&gt;"OK","",E114*Assumptions!E114)</f>
        <v/>
      </c>
      <c r="G114" s="24" t="str">
        <f aca="false">IF(S114&lt;&gt;"OK","",F114*Assumptions!F114+Assumptions!K114)</f>
        <v/>
      </c>
      <c r="H114" s="8" t="str">
        <f aca="false">IF(S114&lt;&gt;"OK","",F114-G114)</f>
        <v/>
      </c>
      <c r="I114" s="24" t="str">
        <f aca="false">IF(S114&lt;&gt;"OK","",F114*(1-Assumptions!G114)*(1-Assumptions!F114*Assumptions!H114)-Assumptions!L114)</f>
        <v/>
      </c>
      <c r="J114" s="8" t="str">
        <f aca="false">IF(S114&lt;&gt;"OK","",H114-I114)</f>
        <v/>
      </c>
      <c r="K114" s="24" t="str">
        <f aca="false">IF(S114&lt;&gt;"OK","",E114*Assumptions!I114+Assumptions!J114)</f>
        <v/>
      </c>
      <c r="L114" s="8" t="str">
        <f aca="false">IF(S114&lt;&gt;"OK","",J114-K114)</f>
        <v/>
      </c>
      <c r="M114" s="29" t="str">
        <f aca="false">IF(S114&lt;&gt;"OK","",1/(1+Settings!$B$15)^((A114-Settings!$B$8)/12))</f>
        <v/>
      </c>
      <c r="N114" s="8" t="str">
        <f aca="false">IF(S114&lt;&gt;"OK","",L114*M114)</f>
        <v/>
      </c>
      <c r="O114" s="24" t="str">
        <f aca="false">IF(S114&lt;&gt;"OK","",H114/Settings!$B$7)</f>
        <v/>
      </c>
      <c r="P114" s="24" t="str">
        <f aca="false">IF(S114&lt;&gt;"OK","",L114/Settings!$B$7)</f>
        <v/>
      </c>
      <c r="Q114" s="24" t="str">
        <f aca="false">IF(S114&lt;&gt;"OK","",(SUM(Observed!$J$6:$J$125)+SUM($H$6:H114))/Settings!$B$7)</f>
        <v/>
      </c>
      <c r="R114" s="24" t="str">
        <f aca="false">IF(S114&lt;&gt;"OK","",(SUM(Observed!$L$6:$L$125)+SUM($L$6:L114))/Settings!$B$7)</f>
        <v/>
      </c>
      <c r="S114" s="16" t="str">
        <f aca="false">IF(Settings!$B$29&lt;&gt;"READY","BLOCKED",IF(B114="PROJECTED","OK","NOT USED"))</f>
        <v>NOT USED</v>
      </c>
    </row>
    <row r="115" customFormat="false" ht="30" hidden="false" customHeight="true" outlineLevel="0" collapsed="false">
      <c r="A115" s="21" t="n">
        <v>110</v>
      </c>
      <c r="B115" s="16" t="str">
        <f aca="false">IF(Settings!$B$26&lt;&gt;"OK","INVALID",IF(A115&lt;=Settings!$B$8,"OBSERVED",IF(A115&lt;=Settings!$B$9,"PROJECTED","OUTSIDE HORIZON")))</f>
        <v>OUTSIDE HORIZON</v>
      </c>
      <c r="C115" s="24" t="str">
        <f aca="false">IF(S115&lt;&gt;"OK","",IF(Settings!$B$10="Repeat",Settings!$B$7,IF(A115=Settings!$B$8+1,Settings!$B$28,D114)))</f>
        <v/>
      </c>
      <c r="D115" s="24" t="str">
        <f aca="false">IF(S115&lt;&gt;"OK","",IF(Settings!$B$10="Subscription",C115*(1-Assumptions!B115),Settings!$B$7*Assumptions!C115))</f>
        <v/>
      </c>
      <c r="E115" s="24" t="str">
        <f aca="false">IF(S115&lt;&gt;"OK","",IF(Settings!$B$10="Subscription",D115,D115*Assumptions!D115))</f>
        <v/>
      </c>
      <c r="F115" s="24" t="str">
        <f aca="false">IF(S115&lt;&gt;"OK","",E115*Assumptions!E115)</f>
        <v/>
      </c>
      <c r="G115" s="24" t="str">
        <f aca="false">IF(S115&lt;&gt;"OK","",F115*Assumptions!F115+Assumptions!K115)</f>
        <v/>
      </c>
      <c r="H115" s="8" t="str">
        <f aca="false">IF(S115&lt;&gt;"OK","",F115-G115)</f>
        <v/>
      </c>
      <c r="I115" s="24" t="str">
        <f aca="false">IF(S115&lt;&gt;"OK","",F115*(1-Assumptions!G115)*(1-Assumptions!F115*Assumptions!H115)-Assumptions!L115)</f>
        <v/>
      </c>
      <c r="J115" s="8" t="str">
        <f aca="false">IF(S115&lt;&gt;"OK","",H115-I115)</f>
        <v/>
      </c>
      <c r="K115" s="24" t="str">
        <f aca="false">IF(S115&lt;&gt;"OK","",E115*Assumptions!I115+Assumptions!J115)</f>
        <v/>
      </c>
      <c r="L115" s="8" t="str">
        <f aca="false">IF(S115&lt;&gt;"OK","",J115-K115)</f>
        <v/>
      </c>
      <c r="M115" s="29" t="str">
        <f aca="false">IF(S115&lt;&gt;"OK","",1/(1+Settings!$B$15)^((A115-Settings!$B$8)/12))</f>
        <v/>
      </c>
      <c r="N115" s="8" t="str">
        <f aca="false">IF(S115&lt;&gt;"OK","",L115*M115)</f>
        <v/>
      </c>
      <c r="O115" s="24" t="str">
        <f aca="false">IF(S115&lt;&gt;"OK","",H115/Settings!$B$7)</f>
        <v/>
      </c>
      <c r="P115" s="24" t="str">
        <f aca="false">IF(S115&lt;&gt;"OK","",L115/Settings!$B$7)</f>
        <v/>
      </c>
      <c r="Q115" s="24" t="str">
        <f aca="false">IF(S115&lt;&gt;"OK","",(SUM(Observed!$J$6:$J$125)+SUM($H$6:H115))/Settings!$B$7)</f>
        <v/>
      </c>
      <c r="R115" s="24" t="str">
        <f aca="false">IF(S115&lt;&gt;"OK","",(SUM(Observed!$L$6:$L$125)+SUM($L$6:L115))/Settings!$B$7)</f>
        <v/>
      </c>
      <c r="S115" s="16" t="str">
        <f aca="false">IF(Settings!$B$29&lt;&gt;"READY","BLOCKED",IF(B115="PROJECTED","OK","NOT USED"))</f>
        <v>NOT USED</v>
      </c>
    </row>
    <row r="116" customFormat="false" ht="30" hidden="false" customHeight="true" outlineLevel="0" collapsed="false">
      <c r="A116" s="21" t="n">
        <v>111</v>
      </c>
      <c r="B116" s="16" t="str">
        <f aca="false">IF(Settings!$B$26&lt;&gt;"OK","INVALID",IF(A116&lt;=Settings!$B$8,"OBSERVED",IF(A116&lt;=Settings!$B$9,"PROJECTED","OUTSIDE HORIZON")))</f>
        <v>OUTSIDE HORIZON</v>
      </c>
      <c r="C116" s="24" t="str">
        <f aca="false">IF(S116&lt;&gt;"OK","",IF(Settings!$B$10="Repeat",Settings!$B$7,IF(A116=Settings!$B$8+1,Settings!$B$28,D115)))</f>
        <v/>
      </c>
      <c r="D116" s="24" t="str">
        <f aca="false">IF(S116&lt;&gt;"OK","",IF(Settings!$B$10="Subscription",C116*(1-Assumptions!B116),Settings!$B$7*Assumptions!C116))</f>
        <v/>
      </c>
      <c r="E116" s="24" t="str">
        <f aca="false">IF(S116&lt;&gt;"OK","",IF(Settings!$B$10="Subscription",D116,D116*Assumptions!D116))</f>
        <v/>
      </c>
      <c r="F116" s="24" t="str">
        <f aca="false">IF(S116&lt;&gt;"OK","",E116*Assumptions!E116)</f>
        <v/>
      </c>
      <c r="G116" s="24" t="str">
        <f aca="false">IF(S116&lt;&gt;"OK","",F116*Assumptions!F116+Assumptions!K116)</f>
        <v/>
      </c>
      <c r="H116" s="8" t="str">
        <f aca="false">IF(S116&lt;&gt;"OK","",F116-G116)</f>
        <v/>
      </c>
      <c r="I116" s="24" t="str">
        <f aca="false">IF(S116&lt;&gt;"OK","",F116*(1-Assumptions!G116)*(1-Assumptions!F116*Assumptions!H116)-Assumptions!L116)</f>
        <v/>
      </c>
      <c r="J116" s="8" t="str">
        <f aca="false">IF(S116&lt;&gt;"OK","",H116-I116)</f>
        <v/>
      </c>
      <c r="K116" s="24" t="str">
        <f aca="false">IF(S116&lt;&gt;"OK","",E116*Assumptions!I116+Assumptions!J116)</f>
        <v/>
      </c>
      <c r="L116" s="8" t="str">
        <f aca="false">IF(S116&lt;&gt;"OK","",J116-K116)</f>
        <v/>
      </c>
      <c r="M116" s="29" t="str">
        <f aca="false">IF(S116&lt;&gt;"OK","",1/(1+Settings!$B$15)^((A116-Settings!$B$8)/12))</f>
        <v/>
      </c>
      <c r="N116" s="8" t="str">
        <f aca="false">IF(S116&lt;&gt;"OK","",L116*M116)</f>
        <v/>
      </c>
      <c r="O116" s="24" t="str">
        <f aca="false">IF(S116&lt;&gt;"OK","",H116/Settings!$B$7)</f>
        <v/>
      </c>
      <c r="P116" s="24" t="str">
        <f aca="false">IF(S116&lt;&gt;"OK","",L116/Settings!$B$7)</f>
        <v/>
      </c>
      <c r="Q116" s="24" t="str">
        <f aca="false">IF(S116&lt;&gt;"OK","",(SUM(Observed!$J$6:$J$125)+SUM($H$6:H116))/Settings!$B$7)</f>
        <v/>
      </c>
      <c r="R116" s="24" t="str">
        <f aca="false">IF(S116&lt;&gt;"OK","",(SUM(Observed!$L$6:$L$125)+SUM($L$6:L116))/Settings!$B$7)</f>
        <v/>
      </c>
      <c r="S116" s="16" t="str">
        <f aca="false">IF(Settings!$B$29&lt;&gt;"READY","BLOCKED",IF(B116="PROJECTED","OK","NOT USED"))</f>
        <v>NOT USED</v>
      </c>
    </row>
    <row r="117" customFormat="false" ht="30" hidden="false" customHeight="true" outlineLevel="0" collapsed="false">
      <c r="A117" s="21" t="n">
        <v>112</v>
      </c>
      <c r="B117" s="16" t="str">
        <f aca="false">IF(Settings!$B$26&lt;&gt;"OK","INVALID",IF(A117&lt;=Settings!$B$8,"OBSERVED",IF(A117&lt;=Settings!$B$9,"PROJECTED","OUTSIDE HORIZON")))</f>
        <v>OUTSIDE HORIZON</v>
      </c>
      <c r="C117" s="24" t="str">
        <f aca="false">IF(S117&lt;&gt;"OK","",IF(Settings!$B$10="Repeat",Settings!$B$7,IF(A117=Settings!$B$8+1,Settings!$B$28,D116)))</f>
        <v/>
      </c>
      <c r="D117" s="24" t="str">
        <f aca="false">IF(S117&lt;&gt;"OK","",IF(Settings!$B$10="Subscription",C117*(1-Assumptions!B117),Settings!$B$7*Assumptions!C117))</f>
        <v/>
      </c>
      <c r="E117" s="24" t="str">
        <f aca="false">IF(S117&lt;&gt;"OK","",IF(Settings!$B$10="Subscription",D117,D117*Assumptions!D117))</f>
        <v/>
      </c>
      <c r="F117" s="24" t="str">
        <f aca="false">IF(S117&lt;&gt;"OK","",E117*Assumptions!E117)</f>
        <v/>
      </c>
      <c r="G117" s="24" t="str">
        <f aca="false">IF(S117&lt;&gt;"OK","",F117*Assumptions!F117+Assumptions!K117)</f>
        <v/>
      </c>
      <c r="H117" s="8" t="str">
        <f aca="false">IF(S117&lt;&gt;"OK","",F117-G117)</f>
        <v/>
      </c>
      <c r="I117" s="24" t="str">
        <f aca="false">IF(S117&lt;&gt;"OK","",F117*(1-Assumptions!G117)*(1-Assumptions!F117*Assumptions!H117)-Assumptions!L117)</f>
        <v/>
      </c>
      <c r="J117" s="8" t="str">
        <f aca="false">IF(S117&lt;&gt;"OK","",H117-I117)</f>
        <v/>
      </c>
      <c r="K117" s="24" t="str">
        <f aca="false">IF(S117&lt;&gt;"OK","",E117*Assumptions!I117+Assumptions!J117)</f>
        <v/>
      </c>
      <c r="L117" s="8" t="str">
        <f aca="false">IF(S117&lt;&gt;"OK","",J117-K117)</f>
        <v/>
      </c>
      <c r="M117" s="29" t="str">
        <f aca="false">IF(S117&lt;&gt;"OK","",1/(1+Settings!$B$15)^((A117-Settings!$B$8)/12))</f>
        <v/>
      </c>
      <c r="N117" s="8" t="str">
        <f aca="false">IF(S117&lt;&gt;"OK","",L117*M117)</f>
        <v/>
      </c>
      <c r="O117" s="24" t="str">
        <f aca="false">IF(S117&lt;&gt;"OK","",H117/Settings!$B$7)</f>
        <v/>
      </c>
      <c r="P117" s="24" t="str">
        <f aca="false">IF(S117&lt;&gt;"OK","",L117/Settings!$B$7)</f>
        <v/>
      </c>
      <c r="Q117" s="24" t="str">
        <f aca="false">IF(S117&lt;&gt;"OK","",(SUM(Observed!$J$6:$J$125)+SUM($H$6:H117))/Settings!$B$7)</f>
        <v/>
      </c>
      <c r="R117" s="24" t="str">
        <f aca="false">IF(S117&lt;&gt;"OK","",(SUM(Observed!$L$6:$L$125)+SUM($L$6:L117))/Settings!$B$7)</f>
        <v/>
      </c>
      <c r="S117" s="16" t="str">
        <f aca="false">IF(Settings!$B$29&lt;&gt;"READY","BLOCKED",IF(B117="PROJECTED","OK","NOT USED"))</f>
        <v>NOT USED</v>
      </c>
    </row>
    <row r="118" customFormat="false" ht="30" hidden="false" customHeight="true" outlineLevel="0" collapsed="false">
      <c r="A118" s="21" t="n">
        <v>113</v>
      </c>
      <c r="B118" s="16" t="str">
        <f aca="false">IF(Settings!$B$26&lt;&gt;"OK","INVALID",IF(A118&lt;=Settings!$B$8,"OBSERVED",IF(A118&lt;=Settings!$B$9,"PROJECTED","OUTSIDE HORIZON")))</f>
        <v>OUTSIDE HORIZON</v>
      </c>
      <c r="C118" s="24" t="str">
        <f aca="false">IF(S118&lt;&gt;"OK","",IF(Settings!$B$10="Repeat",Settings!$B$7,IF(A118=Settings!$B$8+1,Settings!$B$28,D117)))</f>
        <v/>
      </c>
      <c r="D118" s="24" t="str">
        <f aca="false">IF(S118&lt;&gt;"OK","",IF(Settings!$B$10="Subscription",C118*(1-Assumptions!B118),Settings!$B$7*Assumptions!C118))</f>
        <v/>
      </c>
      <c r="E118" s="24" t="str">
        <f aca="false">IF(S118&lt;&gt;"OK","",IF(Settings!$B$10="Subscription",D118,D118*Assumptions!D118))</f>
        <v/>
      </c>
      <c r="F118" s="24" t="str">
        <f aca="false">IF(S118&lt;&gt;"OK","",E118*Assumptions!E118)</f>
        <v/>
      </c>
      <c r="G118" s="24" t="str">
        <f aca="false">IF(S118&lt;&gt;"OK","",F118*Assumptions!F118+Assumptions!K118)</f>
        <v/>
      </c>
      <c r="H118" s="8" t="str">
        <f aca="false">IF(S118&lt;&gt;"OK","",F118-G118)</f>
        <v/>
      </c>
      <c r="I118" s="24" t="str">
        <f aca="false">IF(S118&lt;&gt;"OK","",F118*(1-Assumptions!G118)*(1-Assumptions!F118*Assumptions!H118)-Assumptions!L118)</f>
        <v/>
      </c>
      <c r="J118" s="8" t="str">
        <f aca="false">IF(S118&lt;&gt;"OK","",H118-I118)</f>
        <v/>
      </c>
      <c r="K118" s="24" t="str">
        <f aca="false">IF(S118&lt;&gt;"OK","",E118*Assumptions!I118+Assumptions!J118)</f>
        <v/>
      </c>
      <c r="L118" s="8" t="str">
        <f aca="false">IF(S118&lt;&gt;"OK","",J118-K118)</f>
        <v/>
      </c>
      <c r="M118" s="29" t="str">
        <f aca="false">IF(S118&lt;&gt;"OK","",1/(1+Settings!$B$15)^((A118-Settings!$B$8)/12))</f>
        <v/>
      </c>
      <c r="N118" s="8" t="str">
        <f aca="false">IF(S118&lt;&gt;"OK","",L118*M118)</f>
        <v/>
      </c>
      <c r="O118" s="24" t="str">
        <f aca="false">IF(S118&lt;&gt;"OK","",H118/Settings!$B$7)</f>
        <v/>
      </c>
      <c r="P118" s="24" t="str">
        <f aca="false">IF(S118&lt;&gt;"OK","",L118/Settings!$B$7)</f>
        <v/>
      </c>
      <c r="Q118" s="24" t="str">
        <f aca="false">IF(S118&lt;&gt;"OK","",(SUM(Observed!$J$6:$J$125)+SUM($H$6:H118))/Settings!$B$7)</f>
        <v/>
      </c>
      <c r="R118" s="24" t="str">
        <f aca="false">IF(S118&lt;&gt;"OK","",(SUM(Observed!$L$6:$L$125)+SUM($L$6:L118))/Settings!$B$7)</f>
        <v/>
      </c>
      <c r="S118" s="16" t="str">
        <f aca="false">IF(Settings!$B$29&lt;&gt;"READY","BLOCKED",IF(B118="PROJECTED","OK","NOT USED"))</f>
        <v>NOT USED</v>
      </c>
    </row>
    <row r="119" customFormat="false" ht="30" hidden="false" customHeight="true" outlineLevel="0" collapsed="false">
      <c r="A119" s="21" t="n">
        <v>114</v>
      </c>
      <c r="B119" s="16" t="str">
        <f aca="false">IF(Settings!$B$26&lt;&gt;"OK","INVALID",IF(A119&lt;=Settings!$B$8,"OBSERVED",IF(A119&lt;=Settings!$B$9,"PROJECTED","OUTSIDE HORIZON")))</f>
        <v>OUTSIDE HORIZON</v>
      </c>
      <c r="C119" s="24" t="str">
        <f aca="false">IF(S119&lt;&gt;"OK","",IF(Settings!$B$10="Repeat",Settings!$B$7,IF(A119=Settings!$B$8+1,Settings!$B$28,D118)))</f>
        <v/>
      </c>
      <c r="D119" s="24" t="str">
        <f aca="false">IF(S119&lt;&gt;"OK","",IF(Settings!$B$10="Subscription",C119*(1-Assumptions!B119),Settings!$B$7*Assumptions!C119))</f>
        <v/>
      </c>
      <c r="E119" s="24" t="str">
        <f aca="false">IF(S119&lt;&gt;"OK","",IF(Settings!$B$10="Subscription",D119,D119*Assumptions!D119))</f>
        <v/>
      </c>
      <c r="F119" s="24" t="str">
        <f aca="false">IF(S119&lt;&gt;"OK","",E119*Assumptions!E119)</f>
        <v/>
      </c>
      <c r="G119" s="24" t="str">
        <f aca="false">IF(S119&lt;&gt;"OK","",F119*Assumptions!F119+Assumptions!K119)</f>
        <v/>
      </c>
      <c r="H119" s="8" t="str">
        <f aca="false">IF(S119&lt;&gt;"OK","",F119-G119)</f>
        <v/>
      </c>
      <c r="I119" s="24" t="str">
        <f aca="false">IF(S119&lt;&gt;"OK","",F119*(1-Assumptions!G119)*(1-Assumptions!F119*Assumptions!H119)-Assumptions!L119)</f>
        <v/>
      </c>
      <c r="J119" s="8" t="str">
        <f aca="false">IF(S119&lt;&gt;"OK","",H119-I119)</f>
        <v/>
      </c>
      <c r="K119" s="24" t="str">
        <f aca="false">IF(S119&lt;&gt;"OK","",E119*Assumptions!I119+Assumptions!J119)</f>
        <v/>
      </c>
      <c r="L119" s="8" t="str">
        <f aca="false">IF(S119&lt;&gt;"OK","",J119-K119)</f>
        <v/>
      </c>
      <c r="M119" s="29" t="str">
        <f aca="false">IF(S119&lt;&gt;"OK","",1/(1+Settings!$B$15)^((A119-Settings!$B$8)/12))</f>
        <v/>
      </c>
      <c r="N119" s="8" t="str">
        <f aca="false">IF(S119&lt;&gt;"OK","",L119*M119)</f>
        <v/>
      </c>
      <c r="O119" s="24" t="str">
        <f aca="false">IF(S119&lt;&gt;"OK","",H119/Settings!$B$7)</f>
        <v/>
      </c>
      <c r="P119" s="24" t="str">
        <f aca="false">IF(S119&lt;&gt;"OK","",L119/Settings!$B$7)</f>
        <v/>
      </c>
      <c r="Q119" s="24" t="str">
        <f aca="false">IF(S119&lt;&gt;"OK","",(SUM(Observed!$J$6:$J$125)+SUM($H$6:H119))/Settings!$B$7)</f>
        <v/>
      </c>
      <c r="R119" s="24" t="str">
        <f aca="false">IF(S119&lt;&gt;"OK","",(SUM(Observed!$L$6:$L$125)+SUM($L$6:L119))/Settings!$B$7)</f>
        <v/>
      </c>
      <c r="S119" s="16" t="str">
        <f aca="false">IF(Settings!$B$29&lt;&gt;"READY","BLOCKED",IF(B119="PROJECTED","OK","NOT USED"))</f>
        <v>NOT USED</v>
      </c>
    </row>
    <row r="120" customFormat="false" ht="30" hidden="false" customHeight="true" outlineLevel="0" collapsed="false">
      <c r="A120" s="21" t="n">
        <v>115</v>
      </c>
      <c r="B120" s="16" t="str">
        <f aca="false">IF(Settings!$B$26&lt;&gt;"OK","INVALID",IF(A120&lt;=Settings!$B$8,"OBSERVED",IF(A120&lt;=Settings!$B$9,"PROJECTED","OUTSIDE HORIZON")))</f>
        <v>OUTSIDE HORIZON</v>
      </c>
      <c r="C120" s="24" t="str">
        <f aca="false">IF(S120&lt;&gt;"OK","",IF(Settings!$B$10="Repeat",Settings!$B$7,IF(A120=Settings!$B$8+1,Settings!$B$28,D119)))</f>
        <v/>
      </c>
      <c r="D120" s="24" t="str">
        <f aca="false">IF(S120&lt;&gt;"OK","",IF(Settings!$B$10="Subscription",C120*(1-Assumptions!B120),Settings!$B$7*Assumptions!C120))</f>
        <v/>
      </c>
      <c r="E120" s="24" t="str">
        <f aca="false">IF(S120&lt;&gt;"OK","",IF(Settings!$B$10="Subscription",D120,D120*Assumptions!D120))</f>
        <v/>
      </c>
      <c r="F120" s="24" t="str">
        <f aca="false">IF(S120&lt;&gt;"OK","",E120*Assumptions!E120)</f>
        <v/>
      </c>
      <c r="G120" s="24" t="str">
        <f aca="false">IF(S120&lt;&gt;"OK","",F120*Assumptions!F120+Assumptions!K120)</f>
        <v/>
      </c>
      <c r="H120" s="8" t="str">
        <f aca="false">IF(S120&lt;&gt;"OK","",F120-G120)</f>
        <v/>
      </c>
      <c r="I120" s="24" t="str">
        <f aca="false">IF(S120&lt;&gt;"OK","",F120*(1-Assumptions!G120)*(1-Assumptions!F120*Assumptions!H120)-Assumptions!L120)</f>
        <v/>
      </c>
      <c r="J120" s="8" t="str">
        <f aca="false">IF(S120&lt;&gt;"OK","",H120-I120)</f>
        <v/>
      </c>
      <c r="K120" s="24" t="str">
        <f aca="false">IF(S120&lt;&gt;"OK","",E120*Assumptions!I120+Assumptions!J120)</f>
        <v/>
      </c>
      <c r="L120" s="8" t="str">
        <f aca="false">IF(S120&lt;&gt;"OK","",J120-K120)</f>
        <v/>
      </c>
      <c r="M120" s="29" t="str">
        <f aca="false">IF(S120&lt;&gt;"OK","",1/(1+Settings!$B$15)^((A120-Settings!$B$8)/12))</f>
        <v/>
      </c>
      <c r="N120" s="8" t="str">
        <f aca="false">IF(S120&lt;&gt;"OK","",L120*M120)</f>
        <v/>
      </c>
      <c r="O120" s="24" t="str">
        <f aca="false">IF(S120&lt;&gt;"OK","",H120/Settings!$B$7)</f>
        <v/>
      </c>
      <c r="P120" s="24" t="str">
        <f aca="false">IF(S120&lt;&gt;"OK","",L120/Settings!$B$7)</f>
        <v/>
      </c>
      <c r="Q120" s="24" t="str">
        <f aca="false">IF(S120&lt;&gt;"OK","",(SUM(Observed!$J$6:$J$125)+SUM($H$6:H120))/Settings!$B$7)</f>
        <v/>
      </c>
      <c r="R120" s="24" t="str">
        <f aca="false">IF(S120&lt;&gt;"OK","",(SUM(Observed!$L$6:$L$125)+SUM($L$6:L120))/Settings!$B$7)</f>
        <v/>
      </c>
      <c r="S120" s="16" t="str">
        <f aca="false">IF(Settings!$B$29&lt;&gt;"READY","BLOCKED",IF(B120="PROJECTED","OK","NOT USED"))</f>
        <v>NOT USED</v>
      </c>
    </row>
    <row r="121" customFormat="false" ht="30" hidden="false" customHeight="true" outlineLevel="0" collapsed="false">
      <c r="A121" s="21" t="n">
        <v>116</v>
      </c>
      <c r="B121" s="16" t="str">
        <f aca="false">IF(Settings!$B$26&lt;&gt;"OK","INVALID",IF(A121&lt;=Settings!$B$8,"OBSERVED",IF(A121&lt;=Settings!$B$9,"PROJECTED","OUTSIDE HORIZON")))</f>
        <v>OUTSIDE HORIZON</v>
      </c>
      <c r="C121" s="24" t="str">
        <f aca="false">IF(S121&lt;&gt;"OK","",IF(Settings!$B$10="Repeat",Settings!$B$7,IF(A121=Settings!$B$8+1,Settings!$B$28,D120)))</f>
        <v/>
      </c>
      <c r="D121" s="24" t="str">
        <f aca="false">IF(S121&lt;&gt;"OK","",IF(Settings!$B$10="Subscription",C121*(1-Assumptions!B121),Settings!$B$7*Assumptions!C121))</f>
        <v/>
      </c>
      <c r="E121" s="24" t="str">
        <f aca="false">IF(S121&lt;&gt;"OK","",IF(Settings!$B$10="Subscription",D121,D121*Assumptions!D121))</f>
        <v/>
      </c>
      <c r="F121" s="24" t="str">
        <f aca="false">IF(S121&lt;&gt;"OK","",E121*Assumptions!E121)</f>
        <v/>
      </c>
      <c r="G121" s="24" t="str">
        <f aca="false">IF(S121&lt;&gt;"OK","",F121*Assumptions!F121+Assumptions!K121)</f>
        <v/>
      </c>
      <c r="H121" s="8" t="str">
        <f aca="false">IF(S121&lt;&gt;"OK","",F121-G121)</f>
        <v/>
      </c>
      <c r="I121" s="24" t="str">
        <f aca="false">IF(S121&lt;&gt;"OK","",F121*(1-Assumptions!G121)*(1-Assumptions!F121*Assumptions!H121)-Assumptions!L121)</f>
        <v/>
      </c>
      <c r="J121" s="8" t="str">
        <f aca="false">IF(S121&lt;&gt;"OK","",H121-I121)</f>
        <v/>
      </c>
      <c r="K121" s="24" t="str">
        <f aca="false">IF(S121&lt;&gt;"OK","",E121*Assumptions!I121+Assumptions!J121)</f>
        <v/>
      </c>
      <c r="L121" s="8" t="str">
        <f aca="false">IF(S121&lt;&gt;"OK","",J121-K121)</f>
        <v/>
      </c>
      <c r="M121" s="29" t="str">
        <f aca="false">IF(S121&lt;&gt;"OK","",1/(1+Settings!$B$15)^((A121-Settings!$B$8)/12))</f>
        <v/>
      </c>
      <c r="N121" s="8" t="str">
        <f aca="false">IF(S121&lt;&gt;"OK","",L121*M121)</f>
        <v/>
      </c>
      <c r="O121" s="24" t="str">
        <f aca="false">IF(S121&lt;&gt;"OK","",H121/Settings!$B$7)</f>
        <v/>
      </c>
      <c r="P121" s="24" t="str">
        <f aca="false">IF(S121&lt;&gt;"OK","",L121/Settings!$B$7)</f>
        <v/>
      </c>
      <c r="Q121" s="24" t="str">
        <f aca="false">IF(S121&lt;&gt;"OK","",(SUM(Observed!$J$6:$J$125)+SUM($H$6:H121))/Settings!$B$7)</f>
        <v/>
      </c>
      <c r="R121" s="24" t="str">
        <f aca="false">IF(S121&lt;&gt;"OK","",(SUM(Observed!$L$6:$L$125)+SUM($L$6:L121))/Settings!$B$7)</f>
        <v/>
      </c>
      <c r="S121" s="16" t="str">
        <f aca="false">IF(Settings!$B$29&lt;&gt;"READY","BLOCKED",IF(B121="PROJECTED","OK","NOT USED"))</f>
        <v>NOT USED</v>
      </c>
    </row>
    <row r="122" customFormat="false" ht="30" hidden="false" customHeight="true" outlineLevel="0" collapsed="false">
      <c r="A122" s="21" t="n">
        <v>117</v>
      </c>
      <c r="B122" s="16" t="str">
        <f aca="false">IF(Settings!$B$26&lt;&gt;"OK","INVALID",IF(A122&lt;=Settings!$B$8,"OBSERVED",IF(A122&lt;=Settings!$B$9,"PROJECTED","OUTSIDE HORIZON")))</f>
        <v>OUTSIDE HORIZON</v>
      </c>
      <c r="C122" s="24" t="str">
        <f aca="false">IF(S122&lt;&gt;"OK","",IF(Settings!$B$10="Repeat",Settings!$B$7,IF(A122=Settings!$B$8+1,Settings!$B$28,D121)))</f>
        <v/>
      </c>
      <c r="D122" s="24" t="str">
        <f aca="false">IF(S122&lt;&gt;"OK","",IF(Settings!$B$10="Subscription",C122*(1-Assumptions!B122),Settings!$B$7*Assumptions!C122))</f>
        <v/>
      </c>
      <c r="E122" s="24" t="str">
        <f aca="false">IF(S122&lt;&gt;"OK","",IF(Settings!$B$10="Subscription",D122,D122*Assumptions!D122))</f>
        <v/>
      </c>
      <c r="F122" s="24" t="str">
        <f aca="false">IF(S122&lt;&gt;"OK","",E122*Assumptions!E122)</f>
        <v/>
      </c>
      <c r="G122" s="24" t="str">
        <f aca="false">IF(S122&lt;&gt;"OK","",F122*Assumptions!F122+Assumptions!K122)</f>
        <v/>
      </c>
      <c r="H122" s="8" t="str">
        <f aca="false">IF(S122&lt;&gt;"OK","",F122-G122)</f>
        <v/>
      </c>
      <c r="I122" s="24" t="str">
        <f aca="false">IF(S122&lt;&gt;"OK","",F122*(1-Assumptions!G122)*(1-Assumptions!F122*Assumptions!H122)-Assumptions!L122)</f>
        <v/>
      </c>
      <c r="J122" s="8" t="str">
        <f aca="false">IF(S122&lt;&gt;"OK","",H122-I122)</f>
        <v/>
      </c>
      <c r="K122" s="24" t="str">
        <f aca="false">IF(S122&lt;&gt;"OK","",E122*Assumptions!I122+Assumptions!J122)</f>
        <v/>
      </c>
      <c r="L122" s="8" t="str">
        <f aca="false">IF(S122&lt;&gt;"OK","",J122-K122)</f>
        <v/>
      </c>
      <c r="M122" s="29" t="str">
        <f aca="false">IF(S122&lt;&gt;"OK","",1/(1+Settings!$B$15)^((A122-Settings!$B$8)/12))</f>
        <v/>
      </c>
      <c r="N122" s="8" t="str">
        <f aca="false">IF(S122&lt;&gt;"OK","",L122*M122)</f>
        <v/>
      </c>
      <c r="O122" s="24" t="str">
        <f aca="false">IF(S122&lt;&gt;"OK","",H122/Settings!$B$7)</f>
        <v/>
      </c>
      <c r="P122" s="24" t="str">
        <f aca="false">IF(S122&lt;&gt;"OK","",L122/Settings!$B$7)</f>
        <v/>
      </c>
      <c r="Q122" s="24" t="str">
        <f aca="false">IF(S122&lt;&gt;"OK","",(SUM(Observed!$J$6:$J$125)+SUM($H$6:H122))/Settings!$B$7)</f>
        <v/>
      </c>
      <c r="R122" s="24" t="str">
        <f aca="false">IF(S122&lt;&gt;"OK","",(SUM(Observed!$L$6:$L$125)+SUM($L$6:L122))/Settings!$B$7)</f>
        <v/>
      </c>
      <c r="S122" s="16" t="str">
        <f aca="false">IF(Settings!$B$29&lt;&gt;"READY","BLOCKED",IF(B122="PROJECTED","OK","NOT USED"))</f>
        <v>NOT USED</v>
      </c>
    </row>
    <row r="123" customFormat="false" ht="30" hidden="false" customHeight="true" outlineLevel="0" collapsed="false">
      <c r="A123" s="21" t="n">
        <v>118</v>
      </c>
      <c r="B123" s="16" t="str">
        <f aca="false">IF(Settings!$B$26&lt;&gt;"OK","INVALID",IF(A123&lt;=Settings!$B$8,"OBSERVED",IF(A123&lt;=Settings!$B$9,"PROJECTED","OUTSIDE HORIZON")))</f>
        <v>OUTSIDE HORIZON</v>
      </c>
      <c r="C123" s="24" t="str">
        <f aca="false">IF(S123&lt;&gt;"OK","",IF(Settings!$B$10="Repeat",Settings!$B$7,IF(A123=Settings!$B$8+1,Settings!$B$28,D122)))</f>
        <v/>
      </c>
      <c r="D123" s="24" t="str">
        <f aca="false">IF(S123&lt;&gt;"OK","",IF(Settings!$B$10="Subscription",C123*(1-Assumptions!B123),Settings!$B$7*Assumptions!C123))</f>
        <v/>
      </c>
      <c r="E123" s="24" t="str">
        <f aca="false">IF(S123&lt;&gt;"OK","",IF(Settings!$B$10="Subscription",D123,D123*Assumptions!D123))</f>
        <v/>
      </c>
      <c r="F123" s="24" t="str">
        <f aca="false">IF(S123&lt;&gt;"OK","",E123*Assumptions!E123)</f>
        <v/>
      </c>
      <c r="G123" s="24" t="str">
        <f aca="false">IF(S123&lt;&gt;"OK","",F123*Assumptions!F123+Assumptions!K123)</f>
        <v/>
      </c>
      <c r="H123" s="8" t="str">
        <f aca="false">IF(S123&lt;&gt;"OK","",F123-G123)</f>
        <v/>
      </c>
      <c r="I123" s="24" t="str">
        <f aca="false">IF(S123&lt;&gt;"OK","",F123*(1-Assumptions!G123)*(1-Assumptions!F123*Assumptions!H123)-Assumptions!L123)</f>
        <v/>
      </c>
      <c r="J123" s="8" t="str">
        <f aca="false">IF(S123&lt;&gt;"OK","",H123-I123)</f>
        <v/>
      </c>
      <c r="K123" s="24" t="str">
        <f aca="false">IF(S123&lt;&gt;"OK","",E123*Assumptions!I123+Assumptions!J123)</f>
        <v/>
      </c>
      <c r="L123" s="8" t="str">
        <f aca="false">IF(S123&lt;&gt;"OK","",J123-K123)</f>
        <v/>
      </c>
      <c r="M123" s="29" t="str">
        <f aca="false">IF(S123&lt;&gt;"OK","",1/(1+Settings!$B$15)^((A123-Settings!$B$8)/12))</f>
        <v/>
      </c>
      <c r="N123" s="8" t="str">
        <f aca="false">IF(S123&lt;&gt;"OK","",L123*M123)</f>
        <v/>
      </c>
      <c r="O123" s="24" t="str">
        <f aca="false">IF(S123&lt;&gt;"OK","",H123/Settings!$B$7)</f>
        <v/>
      </c>
      <c r="P123" s="24" t="str">
        <f aca="false">IF(S123&lt;&gt;"OK","",L123/Settings!$B$7)</f>
        <v/>
      </c>
      <c r="Q123" s="24" t="str">
        <f aca="false">IF(S123&lt;&gt;"OK","",(SUM(Observed!$J$6:$J$125)+SUM($H$6:H123))/Settings!$B$7)</f>
        <v/>
      </c>
      <c r="R123" s="24" t="str">
        <f aca="false">IF(S123&lt;&gt;"OK","",(SUM(Observed!$L$6:$L$125)+SUM($L$6:L123))/Settings!$B$7)</f>
        <v/>
      </c>
      <c r="S123" s="16" t="str">
        <f aca="false">IF(Settings!$B$29&lt;&gt;"READY","BLOCKED",IF(B123="PROJECTED","OK","NOT USED"))</f>
        <v>NOT USED</v>
      </c>
    </row>
    <row r="124" customFormat="false" ht="30" hidden="false" customHeight="true" outlineLevel="0" collapsed="false">
      <c r="A124" s="21" t="n">
        <v>119</v>
      </c>
      <c r="B124" s="16" t="str">
        <f aca="false">IF(Settings!$B$26&lt;&gt;"OK","INVALID",IF(A124&lt;=Settings!$B$8,"OBSERVED",IF(A124&lt;=Settings!$B$9,"PROJECTED","OUTSIDE HORIZON")))</f>
        <v>OUTSIDE HORIZON</v>
      </c>
      <c r="C124" s="24" t="str">
        <f aca="false">IF(S124&lt;&gt;"OK","",IF(Settings!$B$10="Repeat",Settings!$B$7,IF(A124=Settings!$B$8+1,Settings!$B$28,D123)))</f>
        <v/>
      </c>
      <c r="D124" s="24" t="str">
        <f aca="false">IF(S124&lt;&gt;"OK","",IF(Settings!$B$10="Subscription",C124*(1-Assumptions!B124),Settings!$B$7*Assumptions!C124))</f>
        <v/>
      </c>
      <c r="E124" s="24" t="str">
        <f aca="false">IF(S124&lt;&gt;"OK","",IF(Settings!$B$10="Subscription",D124,D124*Assumptions!D124))</f>
        <v/>
      </c>
      <c r="F124" s="24" t="str">
        <f aca="false">IF(S124&lt;&gt;"OK","",E124*Assumptions!E124)</f>
        <v/>
      </c>
      <c r="G124" s="24" t="str">
        <f aca="false">IF(S124&lt;&gt;"OK","",F124*Assumptions!F124+Assumptions!K124)</f>
        <v/>
      </c>
      <c r="H124" s="8" t="str">
        <f aca="false">IF(S124&lt;&gt;"OK","",F124-G124)</f>
        <v/>
      </c>
      <c r="I124" s="24" t="str">
        <f aca="false">IF(S124&lt;&gt;"OK","",F124*(1-Assumptions!G124)*(1-Assumptions!F124*Assumptions!H124)-Assumptions!L124)</f>
        <v/>
      </c>
      <c r="J124" s="8" t="str">
        <f aca="false">IF(S124&lt;&gt;"OK","",H124-I124)</f>
        <v/>
      </c>
      <c r="K124" s="24" t="str">
        <f aca="false">IF(S124&lt;&gt;"OK","",E124*Assumptions!I124+Assumptions!J124)</f>
        <v/>
      </c>
      <c r="L124" s="8" t="str">
        <f aca="false">IF(S124&lt;&gt;"OK","",J124-K124)</f>
        <v/>
      </c>
      <c r="M124" s="29" t="str">
        <f aca="false">IF(S124&lt;&gt;"OK","",1/(1+Settings!$B$15)^((A124-Settings!$B$8)/12))</f>
        <v/>
      </c>
      <c r="N124" s="8" t="str">
        <f aca="false">IF(S124&lt;&gt;"OK","",L124*M124)</f>
        <v/>
      </c>
      <c r="O124" s="24" t="str">
        <f aca="false">IF(S124&lt;&gt;"OK","",H124/Settings!$B$7)</f>
        <v/>
      </c>
      <c r="P124" s="24" t="str">
        <f aca="false">IF(S124&lt;&gt;"OK","",L124/Settings!$B$7)</f>
        <v/>
      </c>
      <c r="Q124" s="24" t="str">
        <f aca="false">IF(S124&lt;&gt;"OK","",(SUM(Observed!$J$6:$J$125)+SUM($H$6:H124))/Settings!$B$7)</f>
        <v/>
      </c>
      <c r="R124" s="24" t="str">
        <f aca="false">IF(S124&lt;&gt;"OK","",(SUM(Observed!$L$6:$L$125)+SUM($L$6:L124))/Settings!$B$7)</f>
        <v/>
      </c>
      <c r="S124" s="16" t="str">
        <f aca="false">IF(Settings!$B$29&lt;&gt;"READY","BLOCKED",IF(B124="PROJECTED","OK","NOT USED"))</f>
        <v>NOT USED</v>
      </c>
    </row>
    <row r="125" customFormat="false" ht="30" hidden="false" customHeight="true" outlineLevel="0" collapsed="false">
      <c r="A125" s="21" t="n">
        <v>120</v>
      </c>
      <c r="B125" s="16" t="str">
        <f aca="false">IF(Settings!$B$26&lt;&gt;"OK","INVALID",IF(A125&lt;=Settings!$B$8,"OBSERVED",IF(A125&lt;=Settings!$B$9,"PROJECTED","OUTSIDE HORIZON")))</f>
        <v>OUTSIDE HORIZON</v>
      </c>
      <c r="C125" s="24" t="str">
        <f aca="false">IF(S125&lt;&gt;"OK","",IF(Settings!$B$10="Repeat",Settings!$B$7,IF(A125=Settings!$B$8+1,Settings!$B$28,D124)))</f>
        <v/>
      </c>
      <c r="D125" s="24" t="str">
        <f aca="false">IF(S125&lt;&gt;"OK","",IF(Settings!$B$10="Subscription",C125*(1-Assumptions!B125),Settings!$B$7*Assumptions!C125))</f>
        <v/>
      </c>
      <c r="E125" s="24" t="str">
        <f aca="false">IF(S125&lt;&gt;"OK","",IF(Settings!$B$10="Subscription",D125,D125*Assumptions!D125))</f>
        <v/>
      </c>
      <c r="F125" s="24" t="str">
        <f aca="false">IF(S125&lt;&gt;"OK","",E125*Assumptions!E125)</f>
        <v/>
      </c>
      <c r="G125" s="24" t="str">
        <f aca="false">IF(S125&lt;&gt;"OK","",F125*Assumptions!F125+Assumptions!K125)</f>
        <v/>
      </c>
      <c r="H125" s="8" t="str">
        <f aca="false">IF(S125&lt;&gt;"OK","",F125-G125)</f>
        <v/>
      </c>
      <c r="I125" s="24" t="str">
        <f aca="false">IF(S125&lt;&gt;"OK","",F125*(1-Assumptions!G125)*(1-Assumptions!F125*Assumptions!H125)-Assumptions!L125)</f>
        <v/>
      </c>
      <c r="J125" s="8" t="str">
        <f aca="false">IF(S125&lt;&gt;"OK","",H125-I125)</f>
        <v/>
      </c>
      <c r="K125" s="24" t="str">
        <f aca="false">IF(S125&lt;&gt;"OK","",E125*Assumptions!I125+Assumptions!J125)</f>
        <v/>
      </c>
      <c r="L125" s="8" t="str">
        <f aca="false">IF(S125&lt;&gt;"OK","",J125-K125)</f>
        <v/>
      </c>
      <c r="M125" s="29" t="str">
        <f aca="false">IF(S125&lt;&gt;"OK","",1/(1+Settings!$B$15)^((A125-Settings!$B$8)/12))</f>
        <v/>
      </c>
      <c r="N125" s="8" t="str">
        <f aca="false">IF(S125&lt;&gt;"OK","",L125*M125)</f>
        <v/>
      </c>
      <c r="O125" s="24" t="str">
        <f aca="false">IF(S125&lt;&gt;"OK","",H125/Settings!$B$7)</f>
        <v/>
      </c>
      <c r="P125" s="24" t="str">
        <f aca="false">IF(S125&lt;&gt;"OK","",L125/Settings!$B$7)</f>
        <v/>
      </c>
      <c r="Q125" s="24" t="str">
        <f aca="false">IF(S125&lt;&gt;"OK","",(SUM(Observed!$J$6:$J$125)+SUM($H$6:H125))/Settings!$B$7)</f>
        <v/>
      </c>
      <c r="R125" s="24" t="str">
        <f aca="false">IF(S125&lt;&gt;"OK","",(SUM(Observed!$L$6:$L$125)+SUM($L$6:L125))/Settings!$B$7)</f>
        <v/>
      </c>
      <c r="S125" s="16" t="str">
        <f aca="false">IF(Settings!$B$29&lt;&gt;"READY","BLOCKED",IF(B125="PROJECTED","OK","NOT USED"))</f>
        <v>NOT USED</v>
      </c>
    </row>
  </sheetData>
  <sheetProtection sheet="true" objects="true" scenarios="true" autoFilter="false"/>
  <mergeCells count="2">
    <mergeCell ref="A2:S2"/>
    <mergeCell ref="A4:S4"/>
  </mergeCells>
  <conditionalFormatting sqref="S6:S125">
    <cfRule type="containsText" priority="2" operator="containsText" aboveAverage="0" equalAverage="0" bottom="0" percent="0" rank="0" text="ERROR" dxfId="49">
      <formula>NOT(ISERROR(SEARCH("ERROR",S6)))</formula>
    </cfRule>
    <cfRule type="containsText" priority="3" operator="containsText" aboveAverage="0" equalAverage="0" bottom="0" percent="0" rank="0" text="CHECK" dxfId="50">
      <formula>NOT(ISERROR(SEARCH("CHECK",S6)))</formula>
    </cfRule>
    <cfRule type="containsText" priority="4" operator="containsText" aboveAverage="0" equalAverage="0" bottom="0" percent="0" rank="0" text="BLOCKED" dxfId="51">
      <formula>NOT(ISERROR(SEARCH("BLOCKED",S6)))</formula>
    </cfRule>
    <cfRule type="containsText" priority="5" operator="containsText" aboveAverage="0" equalAverage="0" bottom="0" percent="0" rank="0" text="HOLD" dxfId="52">
      <formula>NOT(ISERROR(SEARCH("HOLD",S6)))</formula>
    </cfRule>
    <cfRule type="containsText" priority="6" operator="containsText" aboveAverage="0" equalAverage="0" bottom="0" percent="0" rank="0" text="REVIEW" dxfId="53">
      <formula>NOT(ISERROR(SEARCH("REVIEW",S6)))</formula>
    </cfRule>
    <cfRule type="containsText" priority="7" operator="containsText" aboveAverage="0" equalAverage="0" bottom="0" percent="0" rank="0" text="OUTSIDE" dxfId="54">
      <formula>NOT(ISERROR(SEARCH("OUTSIDE",S6)))</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33"/>
    <col collapsed="false" customWidth="true" hidden="false" outlineLevel="0" max="2" min="2" style="1" width="125"/>
  </cols>
  <sheetData>
    <row r="1" customFormat="false" ht="25" hidden="false" customHeight="true" outlineLevel="0" collapsed="false">
      <c r="A1" s="2"/>
      <c r="B1" s="2"/>
    </row>
    <row r="2" customFormat="false" ht="32" hidden="false" customHeight="true" outlineLevel="0" collapsed="false">
      <c r="A2" s="3" t="s">
        <v>149</v>
      </c>
      <c r="B2" s="3"/>
    </row>
    <row r="3" customFormat="false" ht="25" hidden="false" customHeight="true" outlineLevel="0" collapsed="false">
      <c r="A3" s="4"/>
      <c r="B3" s="4"/>
    </row>
    <row r="4" customFormat="false" ht="28" hidden="false" customHeight="true" outlineLevel="0" collapsed="false">
      <c r="A4" s="5" t="s">
        <v>150</v>
      </c>
      <c r="B4" s="5"/>
    </row>
    <row r="5" customFormat="false" ht="66" hidden="false" customHeight="true" outlineLevel="0" collapsed="false">
      <c r="A5" s="6" t="s">
        <v>151</v>
      </c>
      <c r="B5" s="6" t="s">
        <v>152</v>
      </c>
    </row>
    <row r="6" customFormat="false" ht="66" hidden="false" customHeight="true" outlineLevel="0" collapsed="false">
      <c r="A6" s="7" t="s">
        <v>153</v>
      </c>
      <c r="B6" s="7" t="s">
        <v>154</v>
      </c>
    </row>
    <row r="7" customFormat="false" ht="83" hidden="false" customHeight="true" outlineLevel="0" collapsed="false">
      <c r="A7" s="7" t="s">
        <v>155</v>
      </c>
      <c r="B7" s="7" t="s">
        <v>156</v>
      </c>
    </row>
    <row r="8" customFormat="false" ht="66" hidden="false" customHeight="true" outlineLevel="0" collapsed="false">
      <c r="A8" s="7" t="s">
        <v>155</v>
      </c>
      <c r="B8" s="7" t="s">
        <v>157</v>
      </c>
    </row>
    <row r="9" customFormat="false" ht="66" hidden="false" customHeight="true" outlineLevel="0" collapsed="false">
      <c r="A9" s="7" t="s">
        <v>155</v>
      </c>
      <c r="B9" s="7" t="s">
        <v>158</v>
      </c>
    </row>
    <row r="10" customFormat="false" ht="66" hidden="false" customHeight="true" outlineLevel="0" collapsed="false">
      <c r="A10" s="7" t="s">
        <v>159</v>
      </c>
      <c r="B10" s="7" t="s">
        <v>160</v>
      </c>
    </row>
    <row r="11" customFormat="false" ht="66" hidden="false" customHeight="true" outlineLevel="0" collapsed="false">
      <c r="A11" s="7" t="s">
        <v>159</v>
      </c>
      <c r="B11" s="7" t="s">
        <v>161</v>
      </c>
    </row>
    <row r="12" customFormat="false" ht="66" hidden="false" customHeight="true" outlineLevel="0" collapsed="false">
      <c r="A12" s="7" t="s">
        <v>159</v>
      </c>
      <c r="B12" s="7" t="s">
        <v>162</v>
      </c>
    </row>
    <row r="13" customFormat="false" ht="52" hidden="false" customHeight="true" outlineLevel="0" collapsed="false">
      <c r="A13" s="7" t="s">
        <v>159</v>
      </c>
      <c r="B13" s="7" t="s">
        <v>163</v>
      </c>
    </row>
    <row r="14" customFormat="false" ht="83" hidden="false" customHeight="true" outlineLevel="0" collapsed="false">
      <c r="A14" s="7" t="s">
        <v>164</v>
      </c>
      <c r="B14" s="7" t="s">
        <v>165</v>
      </c>
    </row>
    <row r="15" customFormat="false" ht="66" hidden="false" customHeight="true" outlineLevel="0" collapsed="false">
      <c r="A15" s="7" t="s">
        <v>164</v>
      </c>
      <c r="B15" s="7" t="s">
        <v>166</v>
      </c>
    </row>
    <row r="16" customFormat="false" ht="100" hidden="false" customHeight="true" outlineLevel="0" collapsed="false">
      <c r="A16" s="7" t="s">
        <v>164</v>
      </c>
      <c r="B16" s="7" t="s">
        <v>167</v>
      </c>
    </row>
    <row r="17" customFormat="false" ht="52" hidden="false" customHeight="true" outlineLevel="0" collapsed="false">
      <c r="A17" s="7" t="s">
        <v>164</v>
      </c>
      <c r="B17" s="7" t="s">
        <v>168</v>
      </c>
    </row>
    <row r="18" customFormat="false" ht="52" hidden="false" customHeight="true" outlineLevel="0" collapsed="false">
      <c r="A18" s="7" t="s">
        <v>169</v>
      </c>
      <c r="B18" s="7" t="s">
        <v>170</v>
      </c>
    </row>
    <row r="19" customFormat="false" ht="66" hidden="false" customHeight="true" outlineLevel="0" collapsed="false">
      <c r="A19" s="7" t="s">
        <v>169</v>
      </c>
      <c r="B19" s="7" t="s">
        <v>171</v>
      </c>
    </row>
    <row r="20" customFormat="false" ht="115" hidden="false" customHeight="true" outlineLevel="0" collapsed="false">
      <c r="A20" s="7" t="s">
        <v>169</v>
      </c>
      <c r="B20" s="7" t="s">
        <v>172</v>
      </c>
    </row>
    <row r="21" customFormat="false" ht="66" hidden="false" customHeight="true" outlineLevel="0" collapsed="false">
      <c r="A21" s="7" t="s">
        <v>169</v>
      </c>
      <c r="B21" s="7" t="s">
        <v>173</v>
      </c>
    </row>
    <row r="22" customFormat="false" ht="66" hidden="false" customHeight="true" outlineLevel="0" collapsed="false">
      <c r="A22" s="7" t="s">
        <v>174</v>
      </c>
      <c r="B22" s="7" t="s">
        <v>175</v>
      </c>
    </row>
    <row r="23" customFormat="false" ht="66" hidden="false" customHeight="true" outlineLevel="0" collapsed="false">
      <c r="A23" s="7" t="s">
        <v>174</v>
      </c>
      <c r="B23" s="7" t="s">
        <v>176</v>
      </c>
    </row>
    <row r="24" customFormat="false" ht="66" hidden="false" customHeight="true" outlineLevel="0" collapsed="false">
      <c r="A24" s="7" t="s">
        <v>174</v>
      </c>
      <c r="B24" s="7" t="s">
        <v>177</v>
      </c>
    </row>
    <row r="25" customFormat="false" ht="117" hidden="false" customHeight="true" outlineLevel="0" collapsed="false">
      <c r="A25" s="7" t="s">
        <v>178</v>
      </c>
      <c r="B25" s="7" t="s">
        <v>179</v>
      </c>
    </row>
    <row r="26" customFormat="false" ht="66" hidden="false" customHeight="true" outlineLevel="0" collapsed="false">
      <c r="A26" s="7" t="s">
        <v>178</v>
      </c>
      <c r="B26" s="7" t="s">
        <v>180</v>
      </c>
    </row>
    <row r="27" customFormat="false" ht="66" hidden="false" customHeight="true" outlineLevel="0" collapsed="false">
      <c r="A27" s="7" t="s">
        <v>178</v>
      </c>
      <c r="B27" s="7" t="s">
        <v>181</v>
      </c>
    </row>
    <row r="28" customFormat="false" ht="78" hidden="false" customHeight="true" outlineLevel="0" collapsed="false">
      <c r="A28" s="7" t="s">
        <v>182</v>
      </c>
      <c r="B28" s="7" t="s">
        <v>183</v>
      </c>
    </row>
    <row r="29" customFormat="false" ht="78" hidden="false" customHeight="true" outlineLevel="0" collapsed="false">
      <c r="A29" s="7" t="s">
        <v>184</v>
      </c>
      <c r="B29" s="7" t="s">
        <v>185</v>
      </c>
    </row>
    <row r="30" customFormat="false" ht="25" hidden="false" customHeight="true" outlineLevel="0" collapsed="false">
      <c r="A30" s="2"/>
      <c r="B30" s="2"/>
    </row>
    <row r="31" customFormat="false" ht="25" hidden="false" customHeight="true" outlineLevel="0" collapsed="false">
      <c r="A31" s="2"/>
      <c r="B31" s="2"/>
    </row>
    <row r="32" customFormat="false" ht="25" hidden="false" customHeight="true" outlineLevel="0" collapsed="false">
      <c r="A32" s="2"/>
      <c r="B32" s="2"/>
    </row>
    <row r="33" customFormat="false" ht="25" hidden="false" customHeight="true" outlineLevel="0" collapsed="false">
      <c r="A33" s="2"/>
      <c r="B33" s="2"/>
    </row>
    <row r="34" customFormat="false" ht="25" hidden="false" customHeight="true" outlineLevel="0" collapsed="false">
      <c r="A34" s="2"/>
      <c r="B34" s="2"/>
    </row>
    <row r="35" customFormat="false" ht="25" hidden="false" customHeight="true" outlineLevel="0" collapsed="false">
      <c r="A35" s="2"/>
      <c r="B35" s="2"/>
    </row>
    <row r="36" customFormat="false" ht="25" hidden="false" customHeight="true" outlineLevel="0" collapsed="false">
      <c r="A36" s="2"/>
      <c r="B36" s="2"/>
    </row>
    <row r="37" customFormat="false" ht="25" hidden="false" customHeight="true" outlineLevel="0" collapsed="false">
      <c r="A37" s="2"/>
      <c r="B37" s="2"/>
    </row>
    <row r="38" customFormat="false" ht="25" hidden="false" customHeight="true" outlineLevel="0" collapsed="false">
      <c r="A38" s="2"/>
      <c r="B38" s="2"/>
    </row>
    <row r="39" customFormat="false" ht="25" hidden="false" customHeight="true" outlineLevel="0" collapsed="false">
      <c r="A39" s="2"/>
      <c r="B39" s="2"/>
    </row>
    <row r="40" customFormat="false" ht="25" hidden="false" customHeight="true" outlineLevel="0" collapsed="false">
      <c r="A40" s="2"/>
      <c r="B40" s="2"/>
    </row>
    <row r="41" customFormat="false" ht="25" hidden="false" customHeight="true" outlineLevel="0" collapsed="false">
      <c r="A41" s="2"/>
      <c r="B41" s="2"/>
    </row>
    <row r="42" customFormat="false" ht="25" hidden="false" customHeight="true" outlineLevel="0" collapsed="false">
      <c r="A42" s="2"/>
      <c r="B42" s="2"/>
    </row>
    <row r="43" customFormat="false" ht="25" hidden="false" customHeight="true" outlineLevel="0" collapsed="false">
      <c r="A43" s="2"/>
      <c r="B43" s="2"/>
    </row>
    <row r="44" customFormat="false" ht="25" hidden="false" customHeight="true" outlineLevel="0" collapsed="false">
      <c r="A44" s="2"/>
      <c r="B44" s="2"/>
    </row>
    <row r="45" customFormat="false" ht="25" hidden="false" customHeight="true" outlineLevel="0" collapsed="false">
      <c r="A45" s="2"/>
      <c r="B45" s="2"/>
    </row>
    <row r="46" customFormat="false" ht="25" hidden="false" customHeight="true" outlineLevel="0" collapsed="false">
      <c r="A46" s="2"/>
      <c r="B46" s="2"/>
    </row>
    <row r="47" customFormat="false" ht="25" hidden="false" customHeight="true" outlineLevel="0" collapsed="false">
      <c r="A47" s="2"/>
      <c r="B47" s="2"/>
    </row>
    <row r="48" customFormat="false" ht="25" hidden="false" customHeight="true" outlineLevel="0" collapsed="false">
      <c r="A48" s="2"/>
      <c r="B48" s="2"/>
    </row>
    <row r="49" customFormat="false" ht="25" hidden="false" customHeight="true" outlineLevel="0" collapsed="false">
      <c r="A49" s="2"/>
      <c r="B49" s="2"/>
    </row>
    <row r="50" customFormat="false" ht="25" hidden="false" customHeight="true" outlineLevel="0" collapsed="false">
      <c r="A50" s="2"/>
      <c r="B50" s="2"/>
    </row>
    <row r="51" customFormat="false" ht="25" hidden="false" customHeight="true" outlineLevel="0" collapsed="false">
      <c r="A51" s="2"/>
      <c r="B51" s="2"/>
    </row>
    <row r="52" customFormat="false" ht="25" hidden="false" customHeight="true" outlineLevel="0" collapsed="false">
      <c r="A52" s="2"/>
      <c r="B52" s="2"/>
    </row>
    <row r="53" customFormat="false" ht="25" hidden="false" customHeight="true" outlineLevel="0" collapsed="false">
      <c r="A53" s="2"/>
      <c r="B53" s="2"/>
    </row>
    <row r="54" customFormat="false" ht="25" hidden="false" customHeight="true" outlineLevel="0" collapsed="false">
      <c r="A54" s="2"/>
      <c r="B54" s="2"/>
    </row>
    <row r="55" customFormat="false" ht="25" hidden="false" customHeight="true" outlineLevel="0" collapsed="false">
      <c r="A55" s="2"/>
      <c r="B55" s="2"/>
    </row>
    <row r="56" customFormat="false" ht="25" hidden="false" customHeight="true" outlineLevel="0" collapsed="false">
      <c r="A56" s="2"/>
      <c r="B56" s="2"/>
    </row>
    <row r="57" customFormat="false" ht="25" hidden="false" customHeight="true" outlineLevel="0" collapsed="false">
      <c r="A57" s="2"/>
      <c r="B57" s="2"/>
    </row>
    <row r="58" customFormat="false" ht="25" hidden="false" customHeight="true" outlineLevel="0" collapsed="false">
      <c r="A58" s="2"/>
      <c r="B58" s="2"/>
    </row>
    <row r="59" customFormat="false" ht="25" hidden="false" customHeight="true" outlineLevel="0" collapsed="false">
      <c r="A59" s="2"/>
      <c r="B59" s="2"/>
    </row>
    <row r="60" customFormat="false" ht="25" hidden="false" customHeight="true" outlineLevel="0" collapsed="false">
      <c r="A60" s="2"/>
      <c r="B60" s="2"/>
    </row>
    <row r="61" customFormat="false" ht="25" hidden="false" customHeight="true" outlineLevel="0" collapsed="false">
      <c r="A61" s="2"/>
      <c r="B61" s="2"/>
    </row>
    <row r="62" customFormat="false" ht="25" hidden="false" customHeight="true" outlineLevel="0" collapsed="false">
      <c r="A62" s="2"/>
      <c r="B62" s="2"/>
    </row>
    <row r="63" customFormat="false" ht="25" hidden="false" customHeight="true" outlineLevel="0" collapsed="false">
      <c r="A63" s="2"/>
      <c r="B63" s="2"/>
    </row>
    <row r="64" customFormat="false" ht="25" hidden="false" customHeight="true" outlineLevel="0" collapsed="false">
      <c r="A64" s="2"/>
      <c r="B64" s="2"/>
    </row>
    <row r="65" customFormat="false" ht="25" hidden="false" customHeight="true" outlineLevel="0" collapsed="false">
      <c r="A65" s="2"/>
      <c r="B65" s="2"/>
    </row>
    <row r="66" customFormat="false" ht="25" hidden="false" customHeight="true" outlineLevel="0" collapsed="false">
      <c r="A66" s="2"/>
      <c r="B66" s="2"/>
    </row>
    <row r="67" customFormat="false" ht="25" hidden="false" customHeight="true" outlineLevel="0" collapsed="false">
      <c r="A67" s="2"/>
      <c r="B67" s="2"/>
    </row>
    <row r="68" customFormat="false" ht="25" hidden="false" customHeight="true" outlineLevel="0" collapsed="false">
      <c r="A68" s="2"/>
      <c r="B68" s="2"/>
    </row>
    <row r="69" customFormat="false" ht="25" hidden="false" customHeight="true" outlineLevel="0" collapsed="false">
      <c r="A69" s="2"/>
      <c r="B69" s="2"/>
    </row>
    <row r="70" customFormat="false" ht="25" hidden="false" customHeight="true" outlineLevel="0" collapsed="false">
      <c r="A70" s="2"/>
      <c r="B70" s="2"/>
    </row>
    <row r="71" customFormat="false" ht="25" hidden="false" customHeight="true" outlineLevel="0" collapsed="false">
      <c r="A71" s="2"/>
      <c r="B71" s="2"/>
    </row>
    <row r="72" customFormat="false" ht="25" hidden="false" customHeight="true" outlineLevel="0" collapsed="false">
      <c r="A72" s="2"/>
      <c r="B72" s="2"/>
    </row>
    <row r="73" customFormat="false" ht="25" hidden="false" customHeight="true" outlineLevel="0" collapsed="false">
      <c r="A73" s="2"/>
      <c r="B73" s="2"/>
    </row>
    <row r="74" customFormat="false" ht="25" hidden="false" customHeight="true" outlineLevel="0" collapsed="false">
      <c r="A74" s="2"/>
      <c r="B74" s="2"/>
    </row>
    <row r="75" customFormat="false" ht="25" hidden="false" customHeight="true" outlineLevel="0" collapsed="false">
      <c r="A75" s="2"/>
      <c r="B75" s="2"/>
    </row>
    <row r="76" customFormat="false" ht="25" hidden="false" customHeight="true" outlineLevel="0" collapsed="false">
      <c r="A76" s="2"/>
      <c r="B76" s="2"/>
    </row>
    <row r="77" customFormat="false" ht="25" hidden="false" customHeight="true" outlineLevel="0" collapsed="false">
      <c r="A77" s="2"/>
      <c r="B77" s="2"/>
    </row>
    <row r="78" customFormat="false" ht="25" hidden="false" customHeight="true" outlineLevel="0" collapsed="false">
      <c r="A78" s="2"/>
      <c r="B78" s="2"/>
    </row>
    <row r="79" customFormat="false" ht="25" hidden="false" customHeight="true" outlineLevel="0" collapsed="false">
      <c r="A79" s="2"/>
      <c r="B79" s="2"/>
    </row>
    <row r="80" customFormat="false" ht="25" hidden="false" customHeight="true" outlineLevel="0" collapsed="false">
      <c r="A80" s="2"/>
      <c r="B80" s="2"/>
    </row>
    <row r="81" customFormat="false" ht="25" hidden="false" customHeight="true" outlineLevel="0" collapsed="false">
      <c r="A81" s="2"/>
      <c r="B81" s="2"/>
    </row>
    <row r="82" customFormat="false" ht="25" hidden="false" customHeight="true" outlineLevel="0" collapsed="false">
      <c r="A82" s="2"/>
      <c r="B82" s="2"/>
    </row>
    <row r="83" customFormat="false" ht="25" hidden="false" customHeight="true" outlineLevel="0" collapsed="false">
      <c r="A83" s="2"/>
      <c r="B83" s="2"/>
    </row>
    <row r="84" customFormat="false" ht="25" hidden="false" customHeight="true" outlineLevel="0" collapsed="false">
      <c r="A84" s="2"/>
      <c r="B84" s="2"/>
    </row>
    <row r="85" customFormat="false" ht="25" hidden="false" customHeight="true" outlineLevel="0" collapsed="false">
      <c r="A85" s="2"/>
      <c r="B85" s="2"/>
    </row>
    <row r="86" customFormat="false" ht="25" hidden="false" customHeight="true" outlineLevel="0" collapsed="false">
      <c r="A86" s="2"/>
      <c r="B86" s="2"/>
    </row>
    <row r="87" customFormat="false" ht="25" hidden="false" customHeight="true" outlineLevel="0" collapsed="false">
      <c r="A87" s="2"/>
      <c r="B87" s="2"/>
    </row>
    <row r="88" customFormat="false" ht="25" hidden="false" customHeight="true" outlineLevel="0" collapsed="false">
      <c r="A88" s="2"/>
      <c r="B88" s="2"/>
    </row>
    <row r="89" customFormat="false" ht="25" hidden="false" customHeight="true" outlineLevel="0" collapsed="false">
      <c r="A89" s="2"/>
      <c r="B89" s="2"/>
    </row>
    <row r="90" customFormat="false" ht="25" hidden="false" customHeight="true" outlineLevel="0" collapsed="false">
      <c r="A90" s="2"/>
      <c r="B90" s="2"/>
    </row>
    <row r="91" customFormat="false" ht="25" hidden="false" customHeight="true" outlineLevel="0" collapsed="false">
      <c r="A91" s="2"/>
      <c r="B91" s="2"/>
    </row>
    <row r="92" customFormat="false" ht="25" hidden="false" customHeight="true" outlineLevel="0" collapsed="false">
      <c r="A92" s="2"/>
      <c r="B92" s="2"/>
    </row>
    <row r="93" customFormat="false" ht="25" hidden="false" customHeight="true" outlineLevel="0" collapsed="false">
      <c r="A93" s="2"/>
      <c r="B93" s="2"/>
    </row>
    <row r="94" customFormat="false" ht="25" hidden="false" customHeight="true" outlineLevel="0" collapsed="false">
      <c r="A94" s="2"/>
      <c r="B94" s="2"/>
    </row>
    <row r="95" customFormat="false" ht="25" hidden="false" customHeight="true" outlineLevel="0" collapsed="false">
      <c r="A95" s="2"/>
      <c r="B95" s="2"/>
    </row>
    <row r="96" customFormat="false" ht="25" hidden="false" customHeight="true" outlineLevel="0" collapsed="false">
      <c r="A96" s="2"/>
      <c r="B96" s="2"/>
    </row>
    <row r="97" customFormat="false" ht="25" hidden="false" customHeight="true" outlineLevel="0" collapsed="false">
      <c r="A97" s="2"/>
      <c r="B97" s="2"/>
    </row>
    <row r="98" customFormat="false" ht="25" hidden="false" customHeight="true" outlineLevel="0" collapsed="false">
      <c r="A98" s="2"/>
      <c r="B98" s="2"/>
    </row>
    <row r="99" customFormat="false" ht="25" hidden="false" customHeight="true" outlineLevel="0" collapsed="false">
      <c r="A99" s="2"/>
      <c r="B99" s="2"/>
    </row>
    <row r="100" customFormat="false" ht="25" hidden="false" customHeight="true" outlineLevel="0" collapsed="false">
      <c r="A100" s="2"/>
      <c r="B100" s="2"/>
    </row>
    <row r="101" customFormat="false" ht="25" hidden="false" customHeight="true" outlineLevel="0" collapsed="false">
      <c r="A101" s="2"/>
      <c r="B101" s="2"/>
    </row>
    <row r="102" customFormat="false" ht="25" hidden="false" customHeight="true" outlineLevel="0" collapsed="false">
      <c r="A102" s="2"/>
      <c r="B102" s="2"/>
    </row>
    <row r="103" customFormat="false" ht="25" hidden="false" customHeight="true" outlineLevel="0" collapsed="false">
      <c r="A103" s="2"/>
      <c r="B103" s="2"/>
    </row>
    <row r="104" customFormat="false" ht="25" hidden="false" customHeight="true" outlineLevel="0" collapsed="false">
      <c r="A104" s="2"/>
      <c r="B104" s="2"/>
    </row>
    <row r="105" customFormat="false" ht="25" hidden="false" customHeight="true" outlineLevel="0" collapsed="false">
      <c r="A105" s="2"/>
      <c r="B105" s="2"/>
    </row>
    <row r="106" customFormat="false" ht="25" hidden="false" customHeight="true" outlineLevel="0" collapsed="false">
      <c r="A106" s="2"/>
      <c r="B106" s="2"/>
    </row>
    <row r="107" customFormat="false" ht="25" hidden="false" customHeight="true" outlineLevel="0" collapsed="false">
      <c r="A107" s="2"/>
      <c r="B107" s="2"/>
    </row>
    <row r="108" customFormat="false" ht="25" hidden="false" customHeight="true" outlineLevel="0" collapsed="false">
      <c r="A108" s="2"/>
      <c r="B108" s="2"/>
    </row>
    <row r="109" customFormat="false" ht="25" hidden="false" customHeight="true" outlineLevel="0" collapsed="false">
      <c r="A109" s="2"/>
      <c r="B109" s="2"/>
    </row>
    <row r="110" customFormat="false" ht="25" hidden="false" customHeight="true" outlineLevel="0" collapsed="false">
      <c r="A110" s="2"/>
      <c r="B110" s="2"/>
    </row>
    <row r="111" customFormat="false" ht="25" hidden="false" customHeight="true" outlineLevel="0" collapsed="false">
      <c r="A111" s="2"/>
      <c r="B111" s="2"/>
    </row>
    <row r="112" customFormat="false" ht="25" hidden="false" customHeight="true" outlineLevel="0" collapsed="false">
      <c r="A112" s="2"/>
      <c r="B112" s="2"/>
    </row>
    <row r="113" customFormat="false" ht="25" hidden="false" customHeight="true" outlineLevel="0" collapsed="false">
      <c r="A113" s="2"/>
      <c r="B113" s="2"/>
    </row>
    <row r="114" customFormat="false" ht="25" hidden="false" customHeight="true" outlineLevel="0" collapsed="false">
      <c r="A114" s="2"/>
      <c r="B114" s="2"/>
    </row>
    <row r="115" customFormat="false" ht="25" hidden="false" customHeight="true" outlineLevel="0" collapsed="false">
      <c r="A115" s="2"/>
      <c r="B115" s="2"/>
    </row>
    <row r="116" customFormat="false" ht="25" hidden="false" customHeight="true" outlineLevel="0" collapsed="false">
      <c r="A116" s="2"/>
      <c r="B116" s="2"/>
    </row>
    <row r="117" customFormat="false" ht="25" hidden="false" customHeight="true" outlineLevel="0" collapsed="false">
      <c r="A117" s="2"/>
      <c r="B117" s="2"/>
    </row>
    <row r="118" customFormat="false" ht="25" hidden="false" customHeight="true" outlineLevel="0" collapsed="false">
      <c r="A118" s="2"/>
      <c r="B118" s="2"/>
    </row>
    <row r="119" customFormat="false" ht="25" hidden="false" customHeight="true" outlineLevel="0" collapsed="false">
      <c r="A119" s="2"/>
      <c r="B119" s="2"/>
    </row>
    <row r="120" customFormat="false" ht="25" hidden="false" customHeight="true" outlineLevel="0" collapsed="false">
      <c r="A120" s="2"/>
      <c r="B120" s="2"/>
    </row>
    <row r="121" customFormat="false" ht="25" hidden="false" customHeight="true" outlineLevel="0" collapsed="false">
      <c r="A121" s="2"/>
      <c r="B121" s="2"/>
    </row>
    <row r="122" customFormat="false" ht="25" hidden="false" customHeight="true" outlineLevel="0" collapsed="false">
      <c r="A122" s="2"/>
      <c r="B122" s="2"/>
    </row>
    <row r="123" customFormat="false" ht="25" hidden="false" customHeight="true" outlineLevel="0" collapsed="false">
      <c r="A123" s="2"/>
      <c r="B123" s="2"/>
    </row>
    <row r="124" customFormat="false" ht="25" hidden="false" customHeight="true" outlineLevel="0" collapsed="false">
      <c r="A124" s="2"/>
      <c r="B124" s="2"/>
    </row>
    <row r="125" customFormat="false" ht="25" hidden="false" customHeight="true" outlineLevel="0" collapsed="false">
      <c r="A125" s="2"/>
      <c r="B125" s="2"/>
    </row>
  </sheetData>
  <sheetProtection sheet="true" objects="true" scenarios="true" autoFilter="false"/>
  <mergeCells count="2">
    <mergeCell ref="A2:B2"/>
    <mergeCell ref="A4:B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3"/>
    <col collapsed="false" customWidth="true" hidden="false" outlineLevel="0" max="10" min="2" style="1" width="20"/>
  </cols>
  <sheetData>
    <row r="1" customFormat="false" ht="25" hidden="false" customHeight="true" outlineLevel="0" collapsed="false">
      <c r="A1" s="2"/>
      <c r="B1" s="2"/>
      <c r="C1" s="2"/>
      <c r="D1" s="2"/>
      <c r="E1" s="2"/>
      <c r="F1" s="2"/>
      <c r="G1" s="2"/>
      <c r="H1" s="2"/>
      <c r="I1" s="2"/>
      <c r="J1" s="2"/>
    </row>
    <row r="2" customFormat="false" ht="32" hidden="false" customHeight="true" outlineLevel="0" collapsed="false">
      <c r="A2" s="3" t="s">
        <v>186</v>
      </c>
      <c r="B2" s="3"/>
      <c r="C2" s="3"/>
      <c r="D2" s="3"/>
      <c r="E2" s="3"/>
      <c r="F2" s="3"/>
      <c r="G2" s="3"/>
      <c r="H2" s="3"/>
      <c r="I2" s="3"/>
      <c r="J2" s="3"/>
    </row>
    <row r="3" customFormat="false" ht="25" hidden="false" customHeight="true" outlineLevel="0" collapsed="false">
      <c r="A3" s="4"/>
      <c r="B3" s="4"/>
      <c r="C3" s="4"/>
      <c r="D3" s="4"/>
      <c r="E3" s="4"/>
      <c r="F3" s="4"/>
      <c r="G3" s="4"/>
      <c r="H3" s="4"/>
      <c r="I3" s="4"/>
      <c r="J3" s="4"/>
    </row>
    <row r="4" customFormat="false" ht="28" hidden="false" customHeight="true" outlineLevel="0" collapsed="false">
      <c r="A4" s="5" t="s">
        <v>187</v>
      </c>
      <c r="B4" s="5"/>
      <c r="C4" s="5"/>
      <c r="D4" s="5"/>
      <c r="E4" s="5"/>
      <c r="F4" s="5"/>
      <c r="G4" s="5"/>
      <c r="H4" s="5"/>
      <c r="I4" s="5"/>
      <c r="J4" s="5"/>
    </row>
    <row r="5" customFormat="false" ht="66" hidden="false" customHeight="true" outlineLevel="0" collapsed="false">
      <c r="A5" s="6" t="s">
        <v>188</v>
      </c>
      <c r="B5" s="6" t="s">
        <v>189</v>
      </c>
      <c r="C5" s="6" t="s">
        <v>190</v>
      </c>
      <c r="D5" s="6" t="s">
        <v>191</v>
      </c>
      <c r="E5" s="6" t="s">
        <v>192</v>
      </c>
      <c r="F5" s="6" t="s">
        <v>193</v>
      </c>
      <c r="G5" s="6" t="s">
        <v>194</v>
      </c>
      <c r="H5" s="6" t="s">
        <v>195</v>
      </c>
      <c r="I5" s="6" t="s">
        <v>196</v>
      </c>
      <c r="J5" s="6" t="s">
        <v>197</v>
      </c>
    </row>
    <row r="6" customFormat="false" ht="30" hidden="false" customHeight="true" outlineLevel="0" collapsed="false">
      <c r="A6" s="12" t="s">
        <v>198</v>
      </c>
      <c r="B6" s="30" t="n">
        <v>0</v>
      </c>
      <c r="C6" s="30" t="n">
        <v>0.5</v>
      </c>
      <c r="D6" s="8" t="n">
        <f aca="false">80*(1-B6)</f>
        <v>80</v>
      </c>
      <c r="E6" s="8" t="n">
        <f aca="false">D6*(1-B6)</f>
        <v>80</v>
      </c>
      <c r="F6" s="8" t="n">
        <f aca="false">E6*(1-B6)</f>
        <v>80</v>
      </c>
      <c r="G6" s="8" t="n">
        <f aca="false">100*(1-0.05)-100*(1-C6)*(1-0.05*0)-5</f>
        <v>40</v>
      </c>
      <c r="H6" s="8" t="n">
        <f aca="false">(D6+E6+F6)*G6/100</f>
        <v>96</v>
      </c>
      <c r="I6" s="8" t="n">
        <f aca="false">90+H6</f>
        <v>186</v>
      </c>
      <c r="J6" s="8" t="n">
        <f aca="false">(D6+E6+F6)*95/100</f>
        <v>228</v>
      </c>
    </row>
    <row r="7" customFormat="false" ht="30" hidden="false" customHeight="true" outlineLevel="0" collapsed="false">
      <c r="A7" s="12" t="s">
        <v>199</v>
      </c>
      <c r="B7" s="30" t="n">
        <v>0</v>
      </c>
      <c r="C7" s="30" t="n">
        <v>0.6</v>
      </c>
      <c r="D7" s="8" t="n">
        <f aca="false">80*(1-B7)</f>
        <v>80</v>
      </c>
      <c r="E7" s="8" t="n">
        <f aca="false">D7*(1-B7)</f>
        <v>80</v>
      </c>
      <c r="F7" s="8" t="n">
        <f aca="false">E7*(1-B7)</f>
        <v>80</v>
      </c>
      <c r="G7" s="8" t="n">
        <f aca="false">100*(1-0.05)-100*(1-C7)*(1-0.05*0)-5</f>
        <v>50</v>
      </c>
      <c r="H7" s="8" t="n">
        <f aca="false">(D7+E7+F7)*G7/100</f>
        <v>120</v>
      </c>
      <c r="I7" s="8" t="n">
        <f aca="false">90+H7</f>
        <v>210</v>
      </c>
      <c r="J7" s="8" t="n">
        <f aca="false">(D7+E7+F7)*95/100</f>
        <v>228</v>
      </c>
    </row>
    <row r="8" customFormat="false" ht="30" hidden="false" customHeight="true" outlineLevel="0" collapsed="false">
      <c r="A8" s="12" t="s">
        <v>200</v>
      </c>
      <c r="B8" s="30" t="n">
        <v>0</v>
      </c>
      <c r="C8" s="30" t="n">
        <v>0.7</v>
      </c>
      <c r="D8" s="8" t="n">
        <f aca="false">80*(1-B8)</f>
        <v>80</v>
      </c>
      <c r="E8" s="8" t="n">
        <f aca="false">D8*(1-B8)</f>
        <v>80</v>
      </c>
      <c r="F8" s="8" t="n">
        <f aca="false">E8*(1-B8)</f>
        <v>80</v>
      </c>
      <c r="G8" s="8" t="n">
        <f aca="false">100*(1-0.05)-100*(1-C8)*(1-0.05*0)-5</f>
        <v>60</v>
      </c>
      <c r="H8" s="8" t="n">
        <f aca="false">(D8+E8+F8)*G8/100</f>
        <v>144</v>
      </c>
      <c r="I8" s="8" t="n">
        <f aca="false">90+H8</f>
        <v>234</v>
      </c>
      <c r="J8" s="8" t="n">
        <f aca="false">(D8+E8+F8)*95/100</f>
        <v>228</v>
      </c>
    </row>
    <row r="9" customFormat="false" ht="30" hidden="false" customHeight="true" outlineLevel="0" collapsed="false">
      <c r="A9" s="12" t="s">
        <v>201</v>
      </c>
      <c r="B9" s="30" t="n">
        <v>0.1</v>
      </c>
      <c r="C9" s="30" t="n">
        <v>0.5</v>
      </c>
      <c r="D9" s="8" t="n">
        <f aca="false">80*(1-B9)</f>
        <v>72</v>
      </c>
      <c r="E9" s="8" t="n">
        <f aca="false">D9*(1-B9)</f>
        <v>64.8</v>
      </c>
      <c r="F9" s="8" t="n">
        <f aca="false">E9*(1-B9)</f>
        <v>58.32</v>
      </c>
      <c r="G9" s="8" t="n">
        <f aca="false">100*(1-0.05)-100*(1-C9)*(1-0.05*0)-5</f>
        <v>40</v>
      </c>
      <c r="H9" s="8" t="n">
        <f aca="false">(D9+E9+F9)*G9/100</f>
        <v>78.048</v>
      </c>
      <c r="I9" s="8" t="n">
        <f aca="false">90+H9</f>
        <v>168.048</v>
      </c>
      <c r="J9" s="8" t="n">
        <f aca="false">(D9+E9+F9)*95/100</f>
        <v>185.364</v>
      </c>
    </row>
    <row r="10" customFormat="false" ht="30" hidden="false" customHeight="true" outlineLevel="0" collapsed="false">
      <c r="A10" s="12" t="s">
        <v>202</v>
      </c>
      <c r="B10" s="30" t="n">
        <v>0.1</v>
      </c>
      <c r="C10" s="30" t="n">
        <v>0.6</v>
      </c>
      <c r="D10" s="8" t="n">
        <f aca="false">80*(1-B10)</f>
        <v>72</v>
      </c>
      <c r="E10" s="8" t="n">
        <f aca="false">D10*(1-B10)</f>
        <v>64.8</v>
      </c>
      <c r="F10" s="8" t="n">
        <f aca="false">E10*(1-B10)</f>
        <v>58.32</v>
      </c>
      <c r="G10" s="8" t="n">
        <f aca="false">100*(1-0.05)-100*(1-C10)*(1-0.05*0)-5</f>
        <v>50</v>
      </c>
      <c r="H10" s="8" t="n">
        <f aca="false">(D10+E10+F10)*G10/100</f>
        <v>97.56</v>
      </c>
      <c r="I10" s="8" t="n">
        <f aca="false">90+H10</f>
        <v>187.56</v>
      </c>
      <c r="J10" s="8" t="n">
        <f aca="false">(D10+E10+F10)*95/100</f>
        <v>185.364</v>
      </c>
    </row>
    <row r="11" customFormat="false" ht="30" hidden="false" customHeight="true" outlineLevel="0" collapsed="false">
      <c r="A11" s="12" t="s">
        <v>203</v>
      </c>
      <c r="B11" s="30" t="n">
        <v>0.1</v>
      </c>
      <c r="C11" s="30" t="n">
        <v>0.7</v>
      </c>
      <c r="D11" s="8" t="n">
        <f aca="false">80*(1-B11)</f>
        <v>72</v>
      </c>
      <c r="E11" s="8" t="n">
        <f aca="false">D11*(1-B11)</f>
        <v>64.8</v>
      </c>
      <c r="F11" s="8" t="n">
        <f aca="false">E11*(1-B11)</f>
        <v>58.32</v>
      </c>
      <c r="G11" s="8" t="n">
        <f aca="false">100*(1-0.05)-100*(1-C11)*(1-0.05*0)-5</f>
        <v>60</v>
      </c>
      <c r="H11" s="8" t="n">
        <f aca="false">(D11+E11+F11)*G11/100</f>
        <v>117.072</v>
      </c>
      <c r="I11" s="8" t="n">
        <f aca="false">90+H11</f>
        <v>207.072</v>
      </c>
      <c r="J11" s="8" t="n">
        <f aca="false">(D11+E11+F11)*95/100</f>
        <v>185.364</v>
      </c>
    </row>
    <row r="12" customFormat="false" ht="30" hidden="false" customHeight="true" outlineLevel="0" collapsed="false">
      <c r="A12" s="12" t="s">
        <v>204</v>
      </c>
      <c r="B12" s="30" t="n">
        <v>0.2</v>
      </c>
      <c r="C12" s="30" t="n">
        <v>0.5</v>
      </c>
      <c r="D12" s="8" t="n">
        <f aca="false">80*(1-B12)</f>
        <v>64</v>
      </c>
      <c r="E12" s="8" t="n">
        <f aca="false">D12*(1-B12)</f>
        <v>51.2</v>
      </c>
      <c r="F12" s="8" t="n">
        <f aca="false">E12*(1-B12)</f>
        <v>40.96</v>
      </c>
      <c r="G12" s="8" t="n">
        <f aca="false">100*(1-0.05)-100*(1-C12)*(1-0.05*0)-5</f>
        <v>40</v>
      </c>
      <c r="H12" s="8" t="n">
        <f aca="false">(D12+E12+F12)*G12/100</f>
        <v>62.464</v>
      </c>
      <c r="I12" s="8" t="n">
        <f aca="false">90+H12</f>
        <v>152.464</v>
      </c>
      <c r="J12" s="8" t="n">
        <f aca="false">(D12+E12+F12)*95/100</f>
        <v>148.352</v>
      </c>
    </row>
    <row r="13" customFormat="false" ht="30" hidden="false" customHeight="true" outlineLevel="0" collapsed="false">
      <c r="A13" s="12" t="s">
        <v>205</v>
      </c>
      <c r="B13" s="30" t="n">
        <v>0.2</v>
      </c>
      <c r="C13" s="30" t="n">
        <v>0.6</v>
      </c>
      <c r="D13" s="8" t="n">
        <f aca="false">80*(1-B13)</f>
        <v>64</v>
      </c>
      <c r="E13" s="8" t="n">
        <f aca="false">D13*(1-B13)</f>
        <v>51.2</v>
      </c>
      <c r="F13" s="8" t="n">
        <f aca="false">E13*(1-B13)</f>
        <v>40.96</v>
      </c>
      <c r="G13" s="8" t="n">
        <f aca="false">100*(1-0.05)-100*(1-C13)*(1-0.05*0)-5</f>
        <v>50</v>
      </c>
      <c r="H13" s="8" t="n">
        <f aca="false">(D13+E13+F13)*G13/100</f>
        <v>78.08</v>
      </c>
      <c r="I13" s="8" t="n">
        <f aca="false">90+H13</f>
        <v>168.08</v>
      </c>
      <c r="J13" s="8" t="n">
        <f aca="false">(D13+E13+F13)*95/100</f>
        <v>148.352</v>
      </c>
    </row>
    <row r="14" customFormat="false" ht="30" hidden="false" customHeight="true" outlineLevel="0" collapsed="false">
      <c r="A14" s="12" t="s">
        <v>206</v>
      </c>
      <c r="B14" s="30" t="n">
        <v>0.2</v>
      </c>
      <c r="C14" s="30" t="n">
        <v>0.7</v>
      </c>
      <c r="D14" s="8" t="n">
        <f aca="false">80*(1-B14)</f>
        <v>64</v>
      </c>
      <c r="E14" s="8" t="n">
        <f aca="false">D14*(1-B14)</f>
        <v>51.2</v>
      </c>
      <c r="F14" s="8" t="n">
        <f aca="false">E14*(1-B14)</f>
        <v>40.96</v>
      </c>
      <c r="G14" s="8" t="n">
        <f aca="false">100*(1-0.05)-100*(1-C14)*(1-0.05*0)-5</f>
        <v>60</v>
      </c>
      <c r="H14" s="8" t="n">
        <f aca="false">(D14+E14+F14)*G14/100</f>
        <v>93.696</v>
      </c>
      <c r="I14" s="8" t="n">
        <f aca="false">90+H14</f>
        <v>183.696</v>
      </c>
      <c r="J14" s="8" t="n">
        <f aca="false">(D14+E14+F14)*95/100</f>
        <v>148.352</v>
      </c>
    </row>
    <row r="15" customFormat="false" ht="30" hidden="false" customHeight="true" outlineLevel="0" collapsed="false">
      <c r="A15" s="2"/>
      <c r="B15" s="2"/>
      <c r="C15" s="2"/>
      <c r="D15" s="2"/>
      <c r="E15" s="2"/>
      <c r="F15" s="2"/>
      <c r="G15" s="2"/>
      <c r="H15" s="2"/>
      <c r="I15" s="2"/>
      <c r="J15" s="2"/>
    </row>
    <row r="16" customFormat="false" ht="30" hidden="false" customHeight="true" outlineLevel="0" collapsed="false">
      <c r="A16" s="2"/>
      <c r="B16" s="2"/>
      <c r="C16" s="2"/>
      <c r="D16" s="2"/>
      <c r="E16" s="2"/>
      <c r="F16" s="2"/>
      <c r="G16" s="2"/>
      <c r="H16" s="2"/>
      <c r="I16" s="2"/>
      <c r="J16" s="2"/>
    </row>
    <row r="17" customFormat="false" ht="30" hidden="false" customHeight="true" outlineLevel="0" collapsed="false">
      <c r="A17" s="5" t="s">
        <v>207</v>
      </c>
      <c r="B17" s="5"/>
      <c r="C17" s="5"/>
      <c r="D17" s="5"/>
      <c r="E17" s="5"/>
      <c r="F17" s="5"/>
      <c r="G17" s="5"/>
      <c r="H17" s="5"/>
      <c r="I17" s="5"/>
      <c r="J17" s="5"/>
    </row>
    <row r="18" customFormat="false" ht="30" hidden="false" customHeight="true" outlineLevel="0" collapsed="false">
      <c r="A18" s="2"/>
      <c r="B18" s="2"/>
      <c r="C18" s="2"/>
      <c r="D18" s="2"/>
      <c r="E18" s="2"/>
      <c r="F18" s="2"/>
      <c r="G18" s="2"/>
      <c r="H18" s="2"/>
      <c r="I18" s="2"/>
      <c r="J18" s="2"/>
    </row>
    <row r="19" customFormat="false" ht="30" hidden="false" customHeight="true" outlineLevel="0" collapsed="false">
      <c r="A19" s="6" t="s">
        <v>208</v>
      </c>
      <c r="B19" s="6" t="s">
        <v>209</v>
      </c>
      <c r="C19" s="6" t="s">
        <v>210</v>
      </c>
      <c r="D19" s="6" t="s">
        <v>211</v>
      </c>
      <c r="E19" s="6" t="s">
        <v>195</v>
      </c>
      <c r="F19" s="6" t="s">
        <v>196</v>
      </c>
      <c r="G19" s="6" t="s">
        <v>197</v>
      </c>
      <c r="H19" s="2"/>
      <c r="I19" s="2"/>
      <c r="J19" s="2"/>
    </row>
    <row r="20" customFormat="false" ht="30" hidden="false" customHeight="true" outlineLevel="0" collapsed="false">
      <c r="A20" s="12" t="s">
        <v>212</v>
      </c>
      <c r="B20" s="30" t="n">
        <v>0.3</v>
      </c>
      <c r="C20" s="13" t="n">
        <v>1</v>
      </c>
      <c r="D20" s="8" t="n">
        <f aca="false">100*B20*C20</f>
        <v>30</v>
      </c>
      <c r="E20" s="8" t="n">
        <f aca="false">D20*3*50/100</f>
        <v>45</v>
      </c>
      <c r="F20" s="8" t="n">
        <f aca="false">90+E20</f>
        <v>135</v>
      </c>
      <c r="G20" s="8" t="n">
        <f aca="false">D20*3*95/100</f>
        <v>85.5</v>
      </c>
      <c r="H20" s="2"/>
      <c r="I20" s="2"/>
      <c r="J20" s="2"/>
    </row>
    <row r="21" customFormat="false" ht="30" hidden="false" customHeight="true" outlineLevel="0" collapsed="false">
      <c r="A21" s="12" t="s">
        <v>213</v>
      </c>
      <c r="B21" s="30" t="n">
        <v>0.3</v>
      </c>
      <c r="C21" s="13" t="n">
        <v>1.5</v>
      </c>
      <c r="D21" s="8" t="n">
        <f aca="false">100*B21*C21</f>
        <v>45</v>
      </c>
      <c r="E21" s="8" t="n">
        <f aca="false">D21*3*50/100</f>
        <v>67.5</v>
      </c>
      <c r="F21" s="8" t="n">
        <f aca="false">90+E21</f>
        <v>157.5</v>
      </c>
      <c r="G21" s="8" t="n">
        <f aca="false">D21*3*95/100</f>
        <v>128.25</v>
      </c>
      <c r="H21" s="2"/>
      <c r="I21" s="2"/>
      <c r="J21" s="2"/>
    </row>
    <row r="22" customFormat="false" ht="30" hidden="false" customHeight="true" outlineLevel="0" collapsed="false">
      <c r="A22" s="12" t="s">
        <v>214</v>
      </c>
      <c r="B22" s="30" t="n">
        <v>0.3</v>
      </c>
      <c r="C22" s="13" t="n">
        <v>2</v>
      </c>
      <c r="D22" s="8" t="n">
        <f aca="false">100*B22*C22</f>
        <v>60</v>
      </c>
      <c r="E22" s="8" t="n">
        <f aca="false">D22*3*50/100</f>
        <v>90</v>
      </c>
      <c r="F22" s="8" t="n">
        <f aca="false">90+E22</f>
        <v>180</v>
      </c>
      <c r="G22" s="8" t="n">
        <f aca="false">D22*3*95/100</f>
        <v>171</v>
      </c>
      <c r="H22" s="2"/>
      <c r="I22" s="2"/>
      <c r="J22" s="2"/>
    </row>
    <row r="23" customFormat="false" ht="30" hidden="false" customHeight="true" outlineLevel="0" collapsed="false">
      <c r="A23" s="12" t="s">
        <v>215</v>
      </c>
      <c r="B23" s="30" t="n">
        <v>0.5</v>
      </c>
      <c r="C23" s="13" t="n">
        <v>1</v>
      </c>
      <c r="D23" s="8" t="n">
        <f aca="false">100*B23*C23</f>
        <v>50</v>
      </c>
      <c r="E23" s="8" t="n">
        <f aca="false">D23*3*50/100</f>
        <v>75</v>
      </c>
      <c r="F23" s="8" t="n">
        <f aca="false">90+E23</f>
        <v>165</v>
      </c>
      <c r="G23" s="8" t="n">
        <f aca="false">D23*3*95/100</f>
        <v>142.5</v>
      </c>
      <c r="H23" s="2"/>
      <c r="I23" s="2"/>
      <c r="J23" s="2"/>
    </row>
    <row r="24" customFormat="false" ht="30" hidden="false" customHeight="true" outlineLevel="0" collapsed="false">
      <c r="A24" s="12" t="s">
        <v>216</v>
      </c>
      <c r="B24" s="30" t="n">
        <v>0.5</v>
      </c>
      <c r="C24" s="13" t="n">
        <v>1.5</v>
      </c>
      <c r="D24" s="8" t="n">
        <f aca="false">100*B24*C24</f>
        <v>75</v>
      </c>
      <c r="E24" s="8" t="n">
        <f aca="false">D24*3*50/100</f>
        <v>112.5</v>
      </c>
      <c r="F24" s="8" t="n">
        <f aca="false">90+E24</f>
        <v>202.5</v>
      </c>
      <c r="G24" s="8" t="n">
        <f aca="false">D24*3*95/100</f>
        <v>213.75</v>
      </c>
      <c r="H24" s="2"/>
      <c r="I24" s="2"/>
      <c r="J24" s="2"/>
    </row>
    <row r="25" customFormat="false" ht="30" hidden="false" customHeight="true" outlineLevel="0" collapsed="false">
      <c r="A25" s="12" t="s">
        <v>217</v>
      </c>
      <c r="B25" s="30" t="n">
        <v>0.5</v>
      </c>
      <c r="C25" s="13" t="n">
        <v>2</v>
      </c>
      <c r="D25" s="8" t="n">
        <f aca="false">100*B25*C25</f>
        <v>100</v>
      </c>
      <c r="E25" s="8" t="n">
        <f aca="false">D25*3*50/100</f>
        <v>150</v>
      </c>
      <c r="F25" s="8" t="n">
        <f aca="false">90+E25</f>
        <v>240</v>
      </c>
      <c r="G25" s="8" t="n">
        <f aca="false">D25*3*95/100</f>
        <v>285</v>
      </c>
      <c r="H25" s="2"/>
      <c r="I25" s="2"/>
      <c r="J25" s="2"/>
    </row>
    <row r="26" customFormat="false" ht="30" hidden="false" customHeight="true" outlineLevel="0" collapsed="false">
      <c r="A26" s="12" t="s">
        <v>218</v>
      </c>
      <c r="B26" s="30" t="n">
        <v>0.7</v>
      </c>
      <c r="C26" s="13" t="n">
        <v>1</v>
      </c>
      <c r="D26" s="8" t="n">
        <f aca="false">100*B26*C26</f>
        <v>70</v>
      </c>
      <c r="E26" s="8" t="n">
        <f aca="false">D26*3*50/100</f>
        <v>105</v>
      </c>
      <c r="F26" s="8" t="n">
        <f aca="false">90+E26</f>
        <v>195</v>
      </c>
      <c r="G26" s="8" t="n">
        <f aca="false">D26*3*95/100</f>
        <v>199.5</v>
      </c>
      <c r="H26" s="2"/>
      <c r="I26" s="2"/>
      <c r="J26" s="2"/>
    </row>
    <row r="27" customFormat="false" ht="30" hidden="false" customHeight="true" outlineLevel="0" collapsed="false">
      <c r="A27" s="12" t="s">
        <v>219</v>
      </c>
      <c r="B27" s="30" t="n">
        <v>0.7</v>
      </c>
      <c r="C27" s="13" t="n">
        <v>1.5</v>
      </c>
      <c r="D27" s="8" t="n">
        <f aca="false">100*B27*C27</f>
        <v>105</v>
      </c>
      <c r="E27" s="8" t="n">
        <f aca="false">D27*3*50/100</f>
        <v>157.5</v>
      </c>
      <c r="F27" s="8" t="n">
        <f aca="false">90+E27</f>
        <v>247.5</v>
      </c>
      <c r="G27" s="8" t="n">
        <f aca="false">D27*3*95/100</f>
        <v>299.25</v>
      </c>
      <c r="H27" s="2"/>
      <c r="I27" s="2"/>
      <c r="J27" s="2"/>
    </row>
    <row r="28" customFormat="false" ht="30" hidden="false" customHeight="true" outlineLevel="0" collapsed="false">
      <c r="A28" s="12" t="s">
        <v>220</v>
      </c>
      <c r="B28" s="30" t="n">
        <v>0.7</v>
      </c>
      <c r="C28" s="13" t="n">
        <v>2</v>
      </c>
      <c r="D28" s="8" t="n">
        <f aca="false">100*B28*C28</f>
        <v>140</v>
      </c>
      <c r="E28" s="8" t="n">
        <f aca="false">D28*3*50/100</f>
        <v>210</v>
      </c>
      <c r="F28" s="8" t="n">
        <f aca="false">90+E28</f>
        <v>300</v>
      </c>
      <c r="G28" s="8" t="n">
        <f aca="false">D28*3*95/100</f>
        <v>399</v>
      </c>
      <c r="H28" s="2"/>
      <c r="I28" s="2"/>
      <c r="J28" s="2"/>
    </row>
    <row r="29" customFormat="false" ht="25" hidden="false" customHeight="true" outlineLevel="0" collapsed="false">
      <c r="A29" s="2"/>
      <c r="B29" s="2"/>
      <c r="C29" s="2"/>
      <c r="D29" s="2"/>
      <c r="E29" s="2"/>
      <c r="F29" s="2"/>
      <c r="G29" s="2"/>
      <c r="H29" s="2"/>
      <c r="I29" s="2"/>
      <c r="J29" s="2"/>
    </row>
    <row r="30" customFormat="false" ht="25" hidden="false" customHeight="true" outlineLevel="0" collapsed="false">
      <c r="A30" s="2"/>
      <c r="B30" s="2"/>
      <c r="C30" s="2"/>
      <c r="D30" s="2"/>
      <c r="E30" s="2"/>
      <c r="F30" s="2"/>
      <c r="G30" s="2"/>
      <c r="H30" s="2"/>
      <c r="I30" s="2"/>
      <c r="J30" s="2"/>
    </row>
    <row r="31" customFormat="false" ht="28" hidden="false" customHeight="true" outlineLevel="0" collapsed="false">
      <c r="A31" s="5" t="s">
        <v>221</v>
      </c>
      <c r="B31" s="5"/>
      <c r="C31" s="5"/>
      <c r="D31" s="5"/>
      <c r="E31" s="5"/>
      <c r="F31" s="5"/>
      <c r="G31" s="5"/>
      <c r="H31" s="5"/>
      <c r="I31" s="5"/>
      <c r="J31" s="5"/>
    </row>
    <row r="32" customFormat="false" ht="28" hidden="false" customHeight="true" outlineLevel="0" collapsed="false">
      <c r="A32" s="5"/>
      <c r="B32" s="5"/>
      <c r="C32" s="5"/>
      <c r="D32" s="5"/>
      <c r="E32" s="5"/>
      <c r="F32" s="5"/>
      <c r="G32" s="5"/>
      <c r="H32" s="5"/>
      <c r="I32" s="5"/>
      <c r="J32" s="5"/>
    </row>
    <row r="33" customFormat="false" ht="25" hidden="false" customHeight="true" outlineLevel="0" collapsed="false">
      <c r="A33" s="2"/>
      <c r="B33" s="2"/>
      <c r="C33" s="2"/>
      <c r="D33" s="2"/>
      <c r="E33" s="2"/>
      <c r="F33" s="2"/>
      <c r="G33" s="2"/>
      <c r="H33" s="2"/>
      <c r="I33" s="2"/>
      <c r="J33" s="2"/>
    </row>
    <row r="34" customFormat="false" ht="25" hidden="false" customHeight="true" outlineLevel="0" collapsed="false">
      <c r="A34" s="2"/>
      <c r="B34" s="2"/>
      <c r="C34" s="2"/>
      <c r="D34" s="2"/>
      <c r="E34" s="2"/>
      <c r="F34" s="2"/>
      <c r="G34" s="2"/>
      <c r="H34" s="2"/>
      <c r="I34" s="2"/>
      <c r="J34" s="2"/>
    </row>
    <row r="35" customFormat="false" ht="25" hidden="false" customHeight="true" outlineLevel="0" collapsed="false">
      <c r="A35" s="2"/>
      <c r="B35" s="2"/>
      <c r="C35" s="2"/>
      <c r="D35" s="2"/>
      <c r="E35" s="2"/>
      <c r="F35" s="2"/>
      <c r="G35" s="2"/>
      <c r="H35" s="2"/>
      <c r="I35" s="2"/>
      <c r="J35" s="2"/>
    </row>
    <row r="36" customFormat="false" ht="25" hidden="false" customHeight="true" outlineLevel="0" collapsed="false">
      <c r="A36" s="2"/>
      <c r="B36" s="2"/>
      <c r="C36" s="2"/>
      <c r="D36" s="2"/>
      <c r="E36" s="2"/>
      <c r="F36" s="2"/>
      <c r="G36" s="2"/>
      <c r="H36" s="2"/>
      <c r="I36" s="2"/>
      <c r="J36" s="2"/>
    </row>
    <row r="37" customFormat="false" ht="25" hidden="false" customHeight="true" outlineLevel="0" collapsed="false">
      <c r="A37" s="2"/>
      <c r="B37" s="2"/>
      <c r="C37" s="2"/>
      <c r="D37" s="2"/>
      <c r="E37" s="2"/>
      <c r="F37" s="2"/>
      <c r="G37" s="2"/>
      <c r="H37" s="2"/>
      <c r="I37" s="2"/>
      <c r="J37" s="2"/>
    </row>
    <row r="38" customFormat="false" ht="25" hidden="false" customHeight="true" outlineLevel="0" collapsed="false">
      <c r="A38" s="2"/>
      <c r="B38" s="2"/>
      <c r="C38" s="2"/>
      <c r="D38" s="2"/>
      <c r="E38" s="2"/>
      <c r="F38" s="2"/>
      <c r="G38" s="2"/>
      <c r="H38" s="2"/>
      <c r="I38" s="2"/>
      <c r="J38" s="2"/>
    </row>
    <row r="39" customFormat="false" ht="25" hidden="false" customHeight="true" outlineLevel="0" collapsed="false">
      <c r="A39" s="2"/>
      <c r="B39" s="2"/>
      <c r="C39" s="2"/>
      <c r="D39" s="2"/>
      <c r="E39" s="2"/>
      <c r="F39" s="2"/>
      <c r="G39" s="2"/>
      <c r="H39" s="2"/>
      <c r="I39" s="2"/>
      <c r="J39" s="2"/>
    </row>
    <row r="40" customFormat="false" ht="25" hidden="false" customHeight="true" outlineLevel="0" collapsed="false">
      <c r="A40" s="2"/>
      <c r="B40" s="2"/>
      <c r="C40" s="2"/>
      <c r="D40" s="2"/>
      <c r="E40" s="2"/>
      <c r="F40" s="2"/>
      <c r="G40" s="2"/>
      <c r="H40" s="2"/>
      <c r="I40" s="2"/>
      <c r="J40" s="2"/>
    </row>
    <row r="41" customFormat="false" ht="25" hidden="false" customHeight="true" outlineLevel="0" collapsed="false">
      <c r="A41" s="2"/>
      <c r="B41" s="2"/>
      <c r="C41" s="2"/>
      <c r="D41" s="2"/>
      <c r="E41" s="2"/>
      <c r="F41" s="2"/>
      <c r="G41" s="2"/>
      <c r="H41" s="2"/>
      <c r="I41" s="2"/>
      <c r="J41" s="2"/>
    </row>
    <row r="42" customFormat="false" ht="25" hidden="false" customHeight="true" outlineLevel="0" collapsed="false">
      <c r="A42" s="2"/>
      <c r="B42" s="2"/>
      <c r="C42" s="2"/>
      <c r="D42" s="2"/>
      <c r="E42" s="2"/>
      <c r="F42" s="2"/>
      <c r="G42" s="2"/>
      <c r="H42" s="2"/>
      <c r="I42" s="2"/>
      <c r="J42" s="2"/>
    </row>
    <row r="43" customFormat="false" ht="25" hidden="false" customHeight="true" outlineLevel="0" collapsed="false">
      <c r="A43" s="2"/>
      <c r="B43" s="2"/>
      <c r="C43" s="2"/>
      <c r="D43" s="2"/>
      <c r="E43" s="2"/>
      <c r="F43" s="2"/>
      <c r="G43" s="2"/>
      <c r="H43" s="2"/>
      <c r="I43" s="2"/>
      <c r="J43" s="2"/>
    </row>
    <row r="44" customFormat="false" ht="25" hidden="false" customHeight="true" outlineLevel="0" collapsed="false">
      <c r="A44" s="2"/>
      <c r="B44" s="2"/>
      <c r="C44" s="2"/>
      <c r="D44" s="2"/>
      <c r="E44" s="2"/>
      <c r="F44" s="2"/>
      <c r="G44" s="2"/>
      <c r="H44" s="2"/>
      <c r="I44" s="2"/>
      <c r="J44" s="2"/>
    </row>
    <row r="45" customFormat="false" ht="25" hidden="false" customHeight="true" outlineLevel="0" collapsed="false">
      <c r="A45" s="2"/>
      <c r="B45" s="2"/>
      <c r="C45" s="2"/>
      <c r="D45" s="2"/>
      <c r="E45" s="2"/>
      <c r="F45" s="2"/>
      <c r="G45" s="2"/>
      <c r="H45" s="2"/>
      <c r="I45" s="2"/>
      <c r="J45" s="2"/>
    </row>
    <row r="46" customFormat="false" ht="25" hidden="false" customHeight="true" outlineLevel="0" collapsed="false">
      <c r="A46" s="2"/>
      <c r="B46" s="2"/>
      <c r="C46" s="2"/>
      <c r="D46" s="2"/>
      <c r="E46" s="2"/>
      <c r="F46" s="2"/>
      <c r="G46" s="2"/>
      <c r="H46" s="2"/>
      <c r="I46" s="2"/>
      <c r="J46" s="2"/>
    </row>
    <row r="47" customFormat="false" ht="25" hidden="false" customHeight="true" outlineLevel="0" collapsed="false">
      <c r="A47" s="2"/>
      <c r="B47" s="2"/>
      <c r="C47" s="2"/>
      <c r="D47" s="2"/>
      <c r="E47" s="2"/>
      <c r="F47" s="2"/>
      <c r="G47" s="2"/>
      <c r="H47" s="2"/>
      <c r="I47" s="2"/>
      <c r="J47" s="2"/>
    </row>
    <row r="48" customFormat="false" ht="25" hidden="false" customHeight="true" outlineLevel="0" collapsed="false">
      <c r="A48" s="2"/>
      <c r="B48" s="2"/>
      <c r="C48" s="2"/>
      <c r="D48" s="2"/>
      <c r="E48" s="2"/>
      <c r="F48" s="2"/>
      <c r="G48" s="2"/>
      <c r="H48" s="2"/>
      <c r="I48" s="2"/>
      <c r="J48" s="2"/>
    </row>
    <row r="49" customFormat="false" ht="25" hidden="false" customHeight="true" outlineLevel="0" collapsed="false">
      <c r="A49" s="2"/>
      <c r="B49" s="2"/>
      <c r="C49" s="2"/>
      <c r="D49" s="2"/>
      <c r="E49" s="2"/>
      <c r="F49" s="2"/>
      <c r="G49" s="2"/>
      <c r="H49" s="2"/>
      <c r="I49" s="2"/>
      <c r="J49" s="2"/>
    </row>
    <row r="50" customFormat="false" ht="25" hidden="false" customHeight="true" outlineLevel="0" collapsed="false">
      <c r="A50" s="2"/>
      <c r="B50" s="2"/>
      <c r="C50" s="2"/>
      <c r="D50" s="2"/>
      <c r="E50" s="2"/>
      <c r="F50" s="2"/>
      <c r="G50" s="2"/>
      <c r="H50" s="2"/>
      <c r="I50" s="2"/>
      <c r="J50" s="2"/>
    </row>
    <row r="51" customFormat="false" ht="25" hidden="false" customHeight="true" outlineLevel="0" collapsed="false">
      <c r="A51" s="2"/>
      <c r="B51" s="2"/>
      <c r="C51" s="2"/>
      <c r="D51" s="2"/>
      <c r="E51" s="2"/>
      <c r="F51" s="2"/>
      <c r="G51" s="2"/>
      <c r="H51" s="2"/>
      <c r="I51" s="2"/>
      <c r="J51" s="2"/>
    </row>
    <row r="52" customFormat="false" ht="25" hidden="false" customHeight="true" outlineLevel="0" collapsed="false">
      <c r="A52" s="2"/>
      <c r="B52" s="2"/>
      <c r="C52" s="2"/>
      <c r="D52" s="2"/>
      <c r="E52" s="2"/>
      <c r="F52" s="2"/>
      <c r="G52" s="2"/>
      <c r="H52" s="2"/>
      <c r="I52" s="2"/>
      <c r="J52" s="2"/>
    </row>
    <row r="53" customFormat="false" ht="25" hidden="false" customHeight="true" outlineLevel="0" collapsed="false">
      <c r="A53" s="2"/>
      <c r="B53" s="2"/>
      <c r="C53" s="2"/>
      <c r="D53" s="2"/>
      <c r="E53" s="2"/>
      <c r="F53" s="2"/>
      <c r="G53" s="2"/>
      <c r="H53" s="2"/>
      <c r="I53" s="2"/>
      <c r="J53" s="2"/>
    </row>
    <row r="54" customFormat="false" ht="25" hidden="false" customHeight="true" outlineLevel="0" collapsed="false">
      <c r="A54" s="2"/>
      <c r="B54" s="2"/>
      <c r="C54" s="2"/>
      <c r="D54" s="2"/>
      <c r="E54" s="2"/>
      <c r="F54" s="2"/>
      <c r="G54" s="2"/>
      <c r="H54" s="2"/>
      <c r="I54" s="2"/>
      <c r="J54" s="2"/>
    </row>
    <row r="55" customFormat="false" ht="25" hidden="false" customHeight="true" outlineLevel="0" collapsed="false">
      <c r="A55" s="2"/>
      <c r="B55" s="2"/>
      <c r="C55" s="2"/>
      <c r="D55" s="2"/>
      <c r="E55" s="2"/>
      <c r="F55" s="2"/>
      <c r="G55" s="2"/>
      <c r="H55" s="2"/>
      <c r="I55" s="2"/>
      <c r="J55" s="2"/>
    </row>
    <row r="56" customFormat="false" ht="25" hidden="false" customHeight="true" outlineLevel="0" collapsed="false">
      <c r="A56" s="2"/>
      <c r="B56" s="2"/>
      <c r="C56" s="2"/>
      <c r="D56" s="2"/>
      <c r="E56" s="2"/>
      <c r="F56" s="2"/>
      <c r="G56" s="2"/>
      <c r="H56" s="2"/>
      <c r="I56" s="2"/>
      <c r="J56" s="2"/>
    </row>
    <row r="57" customFormat="false" ht="25" hidden="false" customHeight="true" outlineLevel="0" collapsed="false">
      <c r="A57" s="2"/>
      <c r="B57" s="2"/>
      <c r="C57" s="2"/>
      <c r="D57" s="2"/>
      <c r="E57" s="2"/>
      <c r="F57" s="2"/>
      <c r="G57" s="2"/>
      <c r="H57" s="2"/>
      <c r="I57" s="2"/>
      <c r="J57" s="2"/>
    </row>
    <row r="58" customFormat="false" ht="25" hidden="false" customHeight="true" outlineLevel="0" collapsed="false">
      <c r="A58" s="2"/>
      <c r="B58" s="2"/>
      <c r="C58" s="2"/>
      <c r="D58" s="2"/>
      <c r="E58" s="2"/>
      <c r="F58" s="2"/>
      <c r="G58" s="2"/>
      <c r="H58" s="2"/>
      <c r="I58" s="2"/>
      <c r="J58" s="2"/>
    </row>
    <row r="59" customFormat="false" ht="25" hidden="false" customHeight="true" outlineLevel="0" collapsed="false">
      <c r="A59" s="2"/>
      <c r="B59" s="2"/>
      <c r="C59" s="2"/>
      <c r="D59" s="2"/>
      <c r="E59" s="2"/>
      <c r="F59" s="2"/>
      <c r="G59" s="2"/>
      <c r="H59" s="2"/>
      <c r="I59" s="2"/>
      <c r="J59" s="2"/>
    </row>
    <row r="60" customFormat="false" ht="25" hidden="false" customHeight="true" outlineLevel="0" collapsed="false">
      <c r="A60" s="2"/>
      <c r="B60" s="2"/>
      <c r="C60" s="2"/>
      <c r="D60" s="2"/>
      <c r="E60" s="2"/>
      <c r="F60" s="2"/>
      <c r="G60" s="2"/>
      <c r="H60" s="2"/>
      <c r="I60" s="2"/>
      <c r="J60" s="2"/>
    </row>
    <row r="61" customFormat="false" ht="25" hidden="false" customHeight="true" outlineLevel="0" collapsed="false">
      <c r="A61" s="2"/>
      <c r="B61" s="2"/>
      <c r="C61" s="2"/>
      <c r="D61" s="2"/>
      <c r="E61" s="2"/>
      <c r="F61" s="2"/>
      <c r="G61" s="2"/>
      <c r="H61" s="2"/>
      <c r="I61" s="2"/>
      <c r="J61" s="2"/>
    </row>
    <row r="62" customFormat="false" ht="25" hidden="false" customHeight="true" outlineLevel="0" collapsed="false">
      <c r="A62" s="2"/>
      <c r="B62" s="2"/>
      <c r="C62" s="2"/>
      <c r="D62" s="2"/>
      <c r="E62" s="2"/>
      <c r="F62" s="2"/>
      <c r="G62" s="2"/>
      <c r="H62" s="2"/>
      <c r="I62" s="2"/>
      <c r="J62" s="2"/>
    </row>
    <row r="63" customFormat="false" ht="25" hidden="false" customHeight="true" outlineLevel="0" collapsed="false">
      <c r="A63" s="2"/>
      <c r="B63" s="2"/>
      <c r="C63" s="2"/>
      <c r="D63" s="2"/>
      <c r="E63" s="2"/>
      <c r="F63" s="2"/>
      <c r="G63" s="2"/>
      <c r="H63" s="2"/>
      <c r="I63" s="2"/>
      <c r="J63" s="2"/>
    </row>
    <row r="64" customFormat="false" ht="25" hidden="false" customHeight="true" outlineLevel="0" collapsed="false">
      <c r="A64" s="2"/>
      <c r="B64" s="2"/>
      <c r="C64" s="2"/>
      <c r="D64" s="2"/>
      <c r="E64" s="2"/>
      <c r="F64" s="2"/>
      <c r="G64" s="2"/>
      <c r="H64" s="2"/>
      <c r="I64" s="2"/>
      <c r="J64" s="2"/>
    </row>
    <row r="65" customFormat="false" ht="25" hidden="false" customHeight="true" outlineLevel="0" collapsed="false">
      <c r="A65" s="2"/>
      <c r="B65" s="2"/>
      <c r="C65" s="2"/>
      <c r="D65" s="2"/>
      <c r="E65" s="2"/>
      <c r="F65" s="2"/>
      <c r="G65" s="2"/>
      <c r="H65" s="2"/>
      <c r="I65" s="2"/>
      <c r="J65" s="2"/>
    </row>
    <row r="66" customFormat="false" ht="25" hidden="false" customHeight="true" outlineLevel="0" collapsed="false">
      <c r="A66" s="2"/>
      <c r="B66" s="2"/>
      <c r="C66" s="2"/>
      <c r="D66" s="2"/>
      <c r="E66" s="2"/>
      <c r="F66" s="2"/>
      <c r="G66" s="2"/>
      <c r="H66" s="2"/>
      <c r="I66" s="2"/>
      <c r="J66" s="2"/>
    </row>
    <row r="67" customFormat="false" ht="25" hidden="false" customHeight="true" outlineLevel="0" collapsed="false">
      <c r="A67" s="2"/>
      <c r="B67" s="2"/>
      <c r="C67" s="2"/>
      <c r="D67" s="2"/>
      <c r="E67" s="2"/>
      <c r="F67" s="2"/>
      <c r="G67" s="2"/>
      <c r="H67" s="2"/>
      <c r="I67" s="2"/>
      <c r="J67" s="2"/>
    </row>
    <row r="68" customFormat="false" ht="25" hidden="false" customHeight="true" outlineLevel="0" collapsed="false">
      <c r="A68" s="2"/>
      <c r="B68" s="2"/>
      <c r="C68" s="2"/>
      <c r="D68" s="2"/>
      <c r="E68" s="2"/>
      <c r="F68" s="2"/>
      <c r="G68" s="2"/>
      <c r="H68" s="2"/>
      <c r="I68" s="2"/>
      <c r="J68" s="2"/>
    </row>
    <row r="69" customFormat="false" ht="25" hidden="false" customHeight="true" outlineLevel="0" collapsed="false">
      <c r="A69" s="2"/>
      <c r="B69" s="2"/>
      <c r="C69" s="2"/>
      <c r="D69" s="2"/>
      <c r="E69" s="2"/>
      <c r="F69" s="2"/>
      <c r="G69" s="2"/>
      <c r="H69" s="2"/>
      <c r="I69" s="2"/>
      <c r="J69" s="2"/>
    </row>
    <row r="70" customFormat="false" ht="25" hidden="false" customHeight="true" outlineLevel="0" collapsed="false">
      <c r="A70" s="2"/>
      <c r="B70" s="2"/>
      <c r="C70" s="2"/>
      <c r="D70" s="2"/>
      <c r="E70" s="2"/>
      <c r="F70" s="2"/>
      <c r="G70" s="2"/>
      <c r="H70" s="2"/>
      <c r="I70" s="2"/>
      <c r="J70" s="2"/>
    </row>
    <row r="71" customFormat="false" ht="25" hidden="false" customHeight="true" outlineLevel="0" collapsed="false">
      <c r="A71" s="2"/>
      <c r="B71" s="2"/>
      <c r="C71" s="2"/>
      <c r="D71" s="2"/>
      <c r="E71" s="2"/>
      <c r="F71" s="2"/>
      <c r="G71" s="2"/>
      <c r="H71" s="2"/>
      <c r="I71" s="2"/>
      <c r="J71" s="2"/>
    </row>
    <row r="72" customFormat="false" ht="25" hidden="false" customHeight="true" outlineLevel="0" collapsed="false">
      <c r="A72" s="2"/>
      <c r="B72" s="2"/>
      <c r="C72" s="2"/>
      <c r="D72" s="2"/>
      <c r="E72" s="2"/>
      <c r="F72" s="2"/>
      <c r="G72" s="2"/>
      <c r="H72" s="2"/>
      <c r="I72" s="2"/>
      <c r="J72" s="2"/>
    </row>
    <row r="73" customFormat="false" ht="25" hidden="false" customHeight="true" outlineLevel="0" collapsed="false">
      <c r="A73" s="2"/>
      <c r="B73" s="2"/>
      <c r="C73" s="2"/>
      <c r="D73" s="2"/>
      <c r="E73" s="2"/>
      <c r="F73" s="2"/>
      <c r="G73" s="2"/>
      <c r="H73" s="2"/>
      <c r="I73" s="2"/>
      <c r="J73" s="2"/>
    </row>
    <row r="74" customFormat="false" ht="25" hidden="false" customHeight="true" outlineLevel="0" collapsed="false">
      <c r="A74" s="2"/>
      <c r="B74" s="2"/>
      <c r="C74" s="2"/>
      <c r="D74" s="2"/>
      <c r="E74" s="2"/>
      <c r="F74" s="2"/>
      <c r="G74" s="2"/>
      <c r="H74" s="2"/>
      <c r="I74" s="2"/>
      <c r="J74" s="2"/>
    </row>
    <row r="75" customFormat="false" ht="25" hidden="false" customHeight="true" outlineLevel="0" collapsed="false">
      <c r="A75" s="2"/>
      <c r="B75" s="2"/>
      <c r="C75" s="2"/>
      <c r="D75" s="2"/>
      <c r="E75" s="2"/>
      <c r="F75" s="2"/>
      <c r="G75" s="2"/>
      <c r="H75" s="2"/>
      <c r="I75" s="2"/>
      <c r="J75" s="2"/>
    </row>
    <row r="76" customFormat="false" ht="25" hidden="false" customHeight="true" outlineLevel="0" collapsed="false">
      <c r="A76" s="2"/>
      <c r="B76" s="2"/>
      <c r="C76" s="2"/>
      <c r="D76" s="2"/>
      <c r="E76" s="2"/>
      <c r="F76" s="2"/>
      <c r="G76" s="2"/>
      <c r="H76" s="2"/>
      <c r="I76" s="2"/>
      <c r="J76" s="2"/>
    </row>
    <row r="77" customFormat="false" ht="25" hidden="false" customHeight="true" outlineLevel="0" collapsed="false">
      <c r="A77" s="2"/>
      <c r="B77" s="2"/>
      <c r="C77" s="2"/>
      <c r="D77" s="2"/>
      <c r="E77" s="2"/>
      <c r="F77" s="2"/>
      <c r="G77" s="2"/>
      <c r="H77" s="2"/>
      <c r="I77" s="2"/>
      <c r="J77" s="2"/>
    </row>
    <row r="78" customFormat="false" ht="25" hidden="false" customHeight="true" outlineLevel="0" collapsed="false">
      <c r="A78" s="2"/>
      <c r="B78" s="2"/>
      <c r="C78" s="2"/>
      <c r="D78" s="2"/>
      <c r="E78" s="2"/>
      <c r="F78" s="2"/>
      <c r="G78" s="2"/>
      <c r="H78" s="2"/>
      <c r="I78" s="2"/>
      <c r="J78" s="2"/>
    </row>
    <row r="79" customFormat="false" ht="25" hidden="false" customHeight="true" outlineLevel="0" collapsed="false">
      <c r="A79" s="2"/>
      <c r="B79" s="2"/>
      <c r="C79" s="2"/>
      <c r="D79" s="2"/>
      <c r="E79" s="2"/>
      <c r="F79" s="2"/>
      <c r="G79" s="2"/>
      <c r="H79" s="2"/>
      <c r="I79" s="2"/>
      <c r="J79" s="2"/>
    </row>
    <row r="80" customFormat="false" ht="25" hidden="false" customHeight="true" outlineLevel="0" collapsed="false">
      <c r="A80" s="2"/>
      <c r="B80" s="2"/>
      <c r="C80" s="2"/>
      <c r="D80" s="2"/>
      <c r="E80" s="2"/>
      <c r="F80" s="2"/>
      <c r="G80" s="2"/>
      <c r="H80" s="2"/>
      <c r="I80" s="2"/>
      <c r="J80" s="2"/>
    </row>
    <row r="81" customFormat="false" ht="25" hidden="false" customHeight="true" outlineLevel="0" collapsed="false">
      <c r="A81" s="2"/>
      <c r="B81" s="2"/>
      <c r="C81" s="2"/>
      <c r="D81" s="2"/>
      <c r="E81" s="2"/>
      <c r="F81" s="2"/>
      <c r="G81" s="2"/>
      <c r="H81" s="2"/>
      <c r="I81" s="2"/>
      <c r="J81" s="2"/>
    </row>
    <row r="82" customFormat="false" ht="25" hidden="false" customHeight="true" outlineLevel="0" collapsed="false">
      <c r="A82" s="2"/>
      <c r="B82" s="2"/>
      <c r="C82" s="2"/>
      <c r="D82" s="2"/>
      <c r="E82" s="2"/>
      <c r="F82" s="2"/>
      <c r="G82" s="2"/>
      <c r="H82" s="2"/>
      <c r="I82" s="2"/>
      <c r="J82" s="2"/>
    </row>
    <row r="83" customFormat="false" ht="25" hidden="false" customHeight="true" outlineLevel="0" collapsed="false">
      <c r="A83" s="2"/>
      <c r="B83" s="2"/>
      <c r="C83" s="2"/>
      <c r="D83" s="2"/>
      <c r="E83" s="2"/>
      <c r="F83" s="2"/>
      <c r="G83" s="2"/>
      <c r="H83" s="2"/>
      <c r="I83" s="2"/>
      <c r="J83" s="2"/>
    </row>
    <row r="84" customFormat="false" ht="25" hidden="false" customHeight="true" outlineLevel="0" collapsed="false">
      <c r="A84" s="2"/>
      <c r="B84" s="2"/>
      <c r="C84" s="2"/>
      <c r="D84" s="2"/>
      <c r="E84" s="2"/>
      <c r="F84" s="2"/>
      <c r="G84" s="2"/>
      <c r="H84" s="2"/>
      <c r="I84" s="2"/>
      <c r="J84" s="2"/>
    </row>
    <row r="85" customFormat="false" ht="25" hidden="false" customHeight="true" outlineLevel="0" collapsed="false">
      <c r="A85" s="2"/>
      <c r="B85" s="2"/>
      <c r="C85" s="2"/>
      <c r="D85" s="2"/>
      <c r="E85" s="2"/>
      <c r="F85" s="2"/>
      <c r="G85" s="2"/>
      <c r="H85" s="2"/>
      <c r="I85" s="2"/>
      <c r="J85" s="2"/>
    </row>
    <row r="86" customFormat="false" ht="25" hidden="false" customHeight="true" outlineLevel="0" collapsed="false">
      <c r="A86" s="2"/>
      <c r="B86" s="2"/>
      <c r="C86" s="2"/>
      <c r="D86" s="2"/>
      <c r="E86" s="2"/>
      <c r="F86" s="2"/>
      <c r="G86" s="2"/>
      <c r="H86" s="2"/>
      <c r="I86" s="2"/>
      <c r="J86" s="2"/>
    </row>
    <row r="87" customFormat="false" ht="25" hidden="false" customHeight="true" outlineLevel="0" collapsed="false">
      <c r="A87" s="2"/>
      <c r="B87" s="2"/>
      <c r="C87" s="2"/>
      <c r="D87" s="2"/>
      <c r="E87" s="2"/>
      <c r="F87" s="2"/>
      <c r="G87" s="2"/>
      <c r="H87" s="2"/>
      <c r="I87" s="2"/>
      <c r="J87" s="2"/>
    </row>
    <row r="88" customFormat="false" ht="25" hidden="false" customHeight="true" outlineLevel="0" collapsed="false">
      <c r="A88" s="2"/>
      <c r="B88" s="2"/>
      <c r="C88" s="2"/>
      <c r="D88" s="2"/>
      <c r="E88" s="2"/>
      <c r="F88" s="2"/>
      <c r="G88" s="2"/>
      <c r="H88" s="2"/>
      <c r="I88" s="2"/>
      <c r="J88" s="2"/>
    </row>
    <row r="89" customFormat="false" ht="25" hidden="false" customHeight="true" outlineLevel="0" collapsed="false">
      <c r="A89" s="2"/>
      <c r="B89" s="2"/>
      <c r="C89" s="2"/>
      <c r="D89" s="2"/>
      <c r="E89" s="2"/>
      <c r="F89" s="2"/>
      <c r="G89" s="2"/>
      <c r="H89" s="2"/>
      <c r="I89" s="2"/>
      <c r="J89" s="2"/>
    </row>
    <row r="90" customFormat="false" ht="25" hidden="false" customHeight="true" outlineLevel="0" collapsed="false">
      <c r="A90" s="2"/>
      <c r="B90" s="2"/>
      <c r="C90" s="2"/>
      <c r="D90" s="2"/>
      <c r="E90" s="2"/>
      <c r="F90" s="2"/>
      <c r="G90" s="2"/>
      <c r="H90" s="2"/>
      <c r="I90" s="2"/>
      <c r="J90" s="2"/>
    </row>
    <row r="91" customFormat="false" ht="25" hidden="false" customHeight="true" outlineLevel="0" collapsed="false">
      <c r="A91" s="2"/>
      <c r="B91" s="2"/>
      <c r="C91" s="2"/>
      <c r="D91" s="2"/>
      <c r="E91" s="2"/>
      <c r="F91" s="2"/>
      <c r="G91" s="2"/>
      <c r="H91" s="2"/>
      <c r="I91" s="2"/>
      <c r="J91" s="2"/>
    </row>
    <row r="92" customFormat="false" ht="25" hidden="false" customHeight="true" outlineLevel="0" collapsed="false">
      <c r="A92" s="2"/>
      <c r="B92" s="2"/>
      <c r="C92" s="2"/>
      <c r="D92" s="2"/>
      <c r="E92" s="2"/>
      <c r="F92" s="2"/>
      <c r="G92" s="2"/>
      <c r="H92" s="2"/>
      <c r="I92" s="2"/>
      <c r="J92" s="2"/>
    </row>
    <row r="93" customFormat="false" ht="25" hidden="false" customHeight="true" outlineLevel="0" collapsed="false">
      <c r="A93" s="2"/>
      <c r="B93" s="2"/>
      <c r="C93" s="2"/>
      <c r="D93" s="2"/>
      <c r="E93" s="2"/>
      <c r="F93" s="2"/>
      <c r="G93" s="2"/>
      <c r="H93" s="2"/>
      <c r="I93" s="2"/>
      <c r="J93" s="2"/>
    </row>
    <row r="94" customFormat="false" ht="25" hidden="false" customHeight="true" outlineLevel="0" collapsed="false">
      <c r="A94" s="2"/>
      <c r="B94" s="2"/>
      <c r="C94" s="2"/>
      <c r="D94" s="2"/>
      <c r="E94" s="2"/>
      <c r="F94" s="2"/>
      <c r="G94" s="2"/>
      <c r="H94" s="2"/>
      <c r="I94" s="2"/>
      <c r="J94" s="2"/>
    </row>
    <row r="95" customFormat="false" ht="25" hidden="false" customHeight="true" outlineLevel="0" collapsed="false">
      <c r="A95" s="2"/>
      <c r="B95" s="2"/>
      <c r="C95" s="2"/>
      <c r="D95" s="2"/>
      <c r="E95" s="2"/>
      <c r="F95" s="2"/>
      <c r="G95" s="2"/>
      <c r="H95" s="2"/>
      <c r="I95" s="2"/>
      <c r="J95" s="2"/>
    </row>
    <row r="96" customFormat="false" ht="25" hidden="false" customHeight="true" outlineLevel="0" collapsed="false">
      <c r="A96" s="2"/>
      <c r="B96" s="2"/>
      <c r="C96" s="2"/>
      <c r="D96" s="2"/>
      <c r="E96" s="2"/>
      <c r="F96" s="2"/>
      <c r="G96" s="2"/>
      <c r="H96" s="2"/>
      <c r="I96" s="2"/>
      <c r="J96" s="2"/>
    </row>
    <row r="97" customFormat="false" ht="25" hidden="false" customHeight="true" outlineLevel="0" collapsed="false">
      <c r="A97" s="2"/>
      <c r="B97" s="2"/>
      <c r="C97" s="2"/>
      <c r="D97" s="2"/>
      <c r="E97" s="2"/>
      <c r="F97" s="2"/>
      <c r="G97" s="2"/>
      <c r="H97" s="2"/>
      <c r="I97" s="2"/>
      <c r="J97" s="2"/>
    </row>
    <row r="98" customFormat="false" ht="25" hidden="false" customHeight="true" outlineLevel="0" collapsed="false">
      <c r="A98" s="2"/>
      <c r="B98" s="2"/>
      <c r="C98" s="2"/>
      <c r="D98" s="2"/>
      <c r="E98" s="2"/>
      <c r="F98" s="2"/>
      <c r="G98" s="2"/>
      <c r="H98" s="2"/>
      <c r="I98" s="2"/>
      <c r="J98" s="2"/>
    </row>
    <row r="99" customFormat="false" ht="25" hidden="false" customHeight="true" outlineLevel="0" collapsed="false">
      <c r="A99" s="2"/>
      <c r="B99" s="2"/>
      <c r="C99" s="2"/>
      <c r="D99" s="2"/>
      <c r="E99" s="2"/>
      <c r="F99" s="2"/>
      <c r="G99" s="2"/>
      <c r="H99" s="2"/>
      <c r="I99" s="2"/>
      <c r="J99" s="2"/>
    </row>
    <row r="100" customFormat="false" ht="25" hidden="false" customHeight="true" outlineLevel="0" collapsed="false">
      <c r="A100" s="2"/>
      <c r="B100" s="2"/>
      <c r="C100" s="2"/>
      <c r="D100" s="2"/>
      <c r="E100" s="2"/>
      <c r="F100" s="2"/>
      <c r="G100" s="2"/>
      <c r="H100" s="2"/>
      <c r="I100" s="2"/>
      <c r="J100" s="2"/>
    </row>
    <row r="101" customFormat="false" ht="25" hidden="false" customHeight="true" outlineLevel="0" collapsed="false">
      <c r="A101" s="2"/>
      <c r="B101" s="2"/>
      <c r="C101" s="2"/>
      <c r="D101" s="2"/>
      <c r="E101" s="2"/>
      <c r="F101" s="2"/>
      <c r="G101" s="2"/>
      <c r="H101" s="2"/>
      <c r="I101" s="2"/>
      <c r="J101" s="2"/>
    </row>
    <row r="102" customFormat="false" ht="25" hidden="false" customHeight="true" outlineLevel="0" collapsed="false">
      <c r="A102" s="2"/>
      <c r="B102" s="2"/>
      <c r="C102" s="2"/>
      <c r="D102" s="2"/>
      <c r="E102" s="2"/>
      <c r="F102" s="2"/>
      <c r="G102" s="2"/>
      <c r="H102" s="2"/>
      <c r="I102" s="2"/>
      <c r="J102" s="2"/>
    </row>
    <row r="103" customFormat="false" ht="25" hidden="false" customHeight="true" outlineLevel="0" collapsed="false">
      <c r="A103" s="2"/>
      <c r="B103" s="2"/>
      <c r="C103" s="2"/>
      <c r="D103" s="2"/>
      <c r="E103" s="2"/>
      <c r="F103" s="2"/>
      <c r="G103" s="2"/>
      <c r="H103" s="2"/>
      <c r="I103" s="2"/>
      <c r="J103" s="2"/>
    </row>
    <row r="104" customFormat="false" ht="25" hidden="false" customHeight="true" outlineLevel="0" collapsed="false">
      <c r="A104" s="2"/>
      <c r="B104" s="2"/>
      <c r="C104" s="2"/>
      <c r="D104" s="2"/>
      <c r="E104" s="2"/>
      <c r="F104" s="2"/>
      <c r="G104" s="2"/>
      <c r="H104" s="2"/>
      <c r="I104" s="2"/>
      <c r="J104" s="2"/>
    </row>
    <row r="105" customFormat="false" ht="25" hidden="false" customHeight="true" outlineLevel="0" collapsed="false">
      <c r="A105" s="2"/>
      <c r="B105" s="2"/>
      <c r="C105" s="2"/>
      <c r="D105" s="2"/>
      <c r="E105" s="2"/>
      <c r="F105" s="2"/>
      <c r="G105" s="2"/>
      <c r="H105" s="2"/>
      <c r="I105" s="2"/>
      <c r="J105" s="2"/>
    </row>
    <row r="106" customFormat="false" ht="25" hidden="false" customHeight="true" outlineLevel="0" collapsed="false">
      <c r="A106" s="2"/>
      <c r="B106" s="2"/>
      <c r="C106" s="2"/>
      <c r="D106" s="2"/>
      <c r="E106" s="2"/>
      <c r="F106" s="2"/>
      <c r="G106" s="2"/>
      <c r="H106" s="2"/>
      <c r="I106" s="2"/>
      <c r="J106" s="2"/>
    </row>
    <row r="107" customFormat="false" ht="25" hidden="false" customHeight="true" outlineLevel="0" collapsed="false">
      <c r="A107" s="2"/>
      <c r="B107" s="2"/>
      <c r="C107" s="2"/>
      <c r="D107" s="2"/>
      <c r="E107" s="2"/>
      <c r="F107" s="2"/>
      <c r="G107" s="2"/>
      <c r="H107" s="2"/>
      <c r="I107" s="2"/>
      <c r="J107" s="2"/>
    </row>
    <row r="108" customFormat="false" ht="25" hidden="false" customHeight="true" outlineLevel="0" collapsed="false">
      <c r="A108" s="2"/>
      <c r="B108" s="2"/>
      <c r="C108" s="2"/>
      <c r="D108" s="2"/>
      <c r="E108" s="2"/>
      <c r="F108" s="2"/>
      <c r="G108" s="2"/>
      <c r="H108" s="2"/>
      <c r="I108" s="2"/>
      <c r="J108" s="2"/>
    </row>
    <row r="109" customFormat="false" ht="25" hidden="false" customHeight="true" outlineLevel="0" collapsed="false">
      <c r="A109" s="2"/>
      <c r="B109" s="2"/>
      <c r="C109" s="2"/>
      <c r="D109" s="2"/>
      <c r="E109" s="2"/>
      <c r="F109" s="2"/>
      <c r="G109" s="2"/>
      <c r="H109" s="2"/>
      <c r="I109" s="2"/>
      <c r="J109" s="2"/>
    </row>
    <row r="110" customFormat="false" ht="25" hidden="false" customHeight="true" outlineLevel="0" collapsed="false">
      <c r="A110" s="2"/>
      <c r="B110" s="2"/>
      <c r="C110" s="2"/>
      <c r="D110" s="2"/>
      <c r="E110" s="2"/>
      <c r="F110" s="2"/>
      <c r="G110" s="2"/>
      <c r="H110" s="2"/>
      <c r="I110" s="2"/>
      <c r="J110" s="2"/>
    </row>
    <row r="111" customFormat="false" ht="25" hidden="false" customHeight="true" outlineLevel="0" collapsed="false">
      <c r="A111" s="2"/>
      <c r="B111" s="2"/>
      <c r="C111" s="2"/>
      <c r="D111" s="2"/>
      <c r="E111" s="2"/>
      <c r="F111" s="2"/>
      <c r="G111" s="2"/>
      <c r="H111" s="2"/>
      <c r="I111" s="2"/>
      <c r="J111" s="2"/>
    </row>
    <row r="112" customFormat="false" ht="25" hidden="false" customHeight="true" outlineLevel="0" collapsed="false">
      <c r="A112" s="2"/>
      <c r="B112" s="2"/>
      <c r="C112" s="2"/>
      <c r="D112" s="2"/>
      <c r="E112" s="2"/>
      <c r="F112" s="2"/>
      <c r="G112" s="2"/>
      <c r="H112" s="2"/>
      <c r="I112" s="2"/>
      <c r="J112" s="2"/>
    </row>
    <row r="113" customFormat="false" ht="25" hidden="false" customHeight="true" outlineLevel="0" collapsed="false">
      <c r="A113" s="2"/>
      <c r="B113" s="2"/>
      <c r="C113" s="2"/>
      <c r="D113" s="2"/>
      <c r="E113" s="2"/>
      <c r="F113" s="2"/>
      <c r="G113" s="2"/>
      <c r="H113" s="2"/>
      <c r="I113" s="2"/>
      <c r="J113" s="2"/>
    </row>
    <row r="114" customFormat="false" ht="25" hidden="false" customHeight="true" outlineLevel="0" collapsed="false">
      <c r="A114" s="2"/>
      <c r="B114" s="2"/>
      <c r="C114" s="2"/>
      <c r="D114" s="2"/>
      <c r="E114" s="2"/>
      <c r="F114" s="2"/>
      <c r="G114" s="2"/>
      <c r="H114" s="2"/>
      <c r="I114" s="2"/>
      <c r="J114" s="2"/>
    </row>
    <row r="115" customFormat="false" ht="25" hidden="false" customHeight="true" outlineLevel="0" collapsed="false">
      <c r="A115" s="2"/>
      <c r="B115" s="2"/>
      <c r="C115" s="2"/>
      <c r="D115" s="2"/>
      <c r="E115" s="2"/>
      <c r="F115" s="2"/>
      <c r="G115" s="2"/>
      <c r="H115" s="2"/>
      <c r="I115" s="2"/>
      <c r="J115" s="2"/>
    </row>
    <row r="116" customFormat="false" ht="25" hidden="false" customHeight="true" outlineLevel="0" collapsed="false">
      <c r="A116" s="2"/>
      <c r="B116" s="2"/>
      <c r="C116" s="2"/>
      <c r="D116" s="2"/>
      <c r="E116" s="2"/>
      <c r="F116" s="2"/>
      <c r="G116" s="2"/>
      <c r="H116" s="2"/>
      <c r="I116" s="2"/>
      <c r="J116" s="2"/>
    </row>
    <row r="117" customFormat="false" ht="25" hidden="false" customHeight="true" outlineLevel="0" collapsed="false">
      <c r="A117" s="2"/>
      <c r="B117" s="2"/>
      <c r="C117" s="2"/>
      <c r="D117" s="2"/>
      <c r="E117" s="2"/>
      <c r="F117" s="2"/>
      <c r="G117" s="2"/>
      <c r="H117" s="2"/>
      <c r="I117" s="2"/>
      <c r="J117" s="2"/>
    </row>
    <row r="118" customFormat="false" ht="25" hidden="false" customHeight="true" outlineLevel="0" collapsed="false">
      <c r="A118" s="2"/>
      <c r="B118" s="2"/>
      <c r="C118" s="2"/>
      <c r="D118" s="2"/>
      <c r="E118" s="2"/>
      <c r="F118" s="2"/>
      <c r="G118" s="2"/>
      <c r="H118" s="2"/>
      <c r="I118" s="2"/>
      <c r="J118" s="2"/>
    </row>
    <row r="119" customFormat="false" ht="25" hidden="false" customHeight="true" outlineLevel="0" collapsed="false">
      <c r="A119" s="2"/>
      <c r="B119" s="2"/>
      <c r="C119" s="2"/>
      <c r="D119" s="2"/>
      <c r="E119" s="2"/>
      <c r="F119" s="2"/>
      <c r="G119" s="2"/>
      <c r="H119" s="2"/>
      <c r="I119" s="2"/>
      <c r="J119" s="2"/>
    </row>
    <row r="120" customFormat="false" ht="25" hidden="false" customHeight="true" outlineLevel="0" collapsed="false">
      <c r="A120" s="2"/>
      <c r="B120" s="2"/>
      <c r="C120" s="2"/>
      <c r="D120" s="2"/>
      <c r="E120" s="2"/>
      <c r="F120" s="2"/>
      <c r="G120" s="2"/>
      <c r="H120" s="2"/>
      <c r="I120" s="2"/>
      <c r="J120" s="2"/>
    </row>
    <row r="121" customFormat="false" ht="25" hidden="false" customHeight="true" outlineLevel="0" collapsed="false">
      <c r="A121" s="2"/>
      <c r="B121" s="2"/>
      <c r="C121" s="2"/>
      <c r="D121" s="2"/>
      <c r="E121" s="2"/>
      <c r="F121" s="2"/>
      <c r="G121" s="2"/>
      <c r="H121" s="2"/>
      <c r="I121" s="2"/>
      <c r="J121" s="2"/>
    </row>
    <row r="122" customFormat="false" ht="25" hidden="false" customHeight="true" outlineLevel="0" collapsed="false">
      <c r="A122" s="2"/>
      <c r="B122" s="2"/>
      <c r="C122" s="2"/>
      <c r="D122" s="2"/>
      <c r="E122" s="2"/>
      <c r="F122" s="2"/>
      <c r="G122" s="2"/>
      <c r="H122" s="2"/>
      <c r="I122" s="2"/>
      <c r="J122" s="2"/>
    </row>
    <row r="123" customFormat="false" ht="25" hidden="false" customHeight="true" outlineLevel="0" collapsed="false">
      <c r="A123" s="2"/>
      <c r="B123" s="2"/>
      <c r="C123" s="2"/>
      <c r="D123" s="2"/>
      <c r="E123" s="2"/>
      <c r="F123" s="2"/>
      <c r="G123" s="2"/>
      <c r="H123" s="2"/>
      <c r="I123" s="2"/>
      <c r="J123" s="2"/>
    </row>
    <row r="124" customFormat="false" ht="25" hidden="false" customHeight="true" outlineLevel="0" collapsed="false">
      <c r="A124" s="2"/>
      <c r="B124" s="2"/>
      <c r="C124" s="2"/>
      <c r="D124" s="2"/>
      <c r="E124" s="2"/>
      <c r="F124" s="2"/>
      <c r="G124" s="2"/>
      <c r="H124" s="2"/>
      <c r="I124" s="2"/>
      <c r="J124" s="2"/>
    </row>
    <row r="125" customFormat="false" ht="25" hidden="false" customHeight="true" outlineLevel="0" collapsed="false">
      <c r="A125" s="2"/>
      <c r="B125" s="2"/>
      <c r="C125" s="2"/>
      <c r="D125" s="2"/>
      <c r="E125" s="2"/>
      <c r="F125" s="2"/>
      <c r="G125" s="2"/>
      <c r="H125" s="2"/>
      <c r="I125" s="2"/>
      <c r="J125" s="2"/>
    </row>
  </sheetData>
  <sheetProtection sheet="true" objects="true" scenarios="true" autoFilter="false"/>
  <mergeCells count="4">
    <mergeCell ref="A2:J2"/>
    <mergeCell ref="A4:J4"/>
    <mergeCell ref="A17:J17"/>
    <mergeCell ref="A31:J3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sheetPr filterMode="false">
    <pageSetUpPr fitToPage="false"/>
  </sheetPr>
  <dimension ref="A1:G33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48"/>
    <col collapsed="false" customWidth="true" hidden="false" outlineLevel="0" max="2" min="2" style="1" width="31"/>
    <col collapsed="false" customWidth="true" hidden="false" outlineLevel="0" max="3" min="3" style="1" width="4"/>
    <col collapsed="false" customWidth="true" hidden="false" outlineLevel="0" max="4" min="4" style="1" width="40"/>
    <col collapsed="false" customWidth="true" hidden="false" outlineLevel="0" max="7" min="5" style="1" width="25"/>
  </cols>
  <sheetData>
    <row r="1" customFormat="false" ht="25" hidden="false" customHeight="true" outlineLevel="0" collapsed="false">
      <c r="A1" s="2"/>
      <c r="B1" s="2"/>
      <c r="C1" s="2"/>
      <c r="D1" s="2"/>
      <c r="E1" s="2"/>
      <c r="F1" s="2"/>
      <c r="G1" s="2"/>
    </row>
    <row r="2" customFormat="false" ht="32" hidden="false" customHeight="true" outlineLevel="0" collapsed="false">
      <c r="A2" s="3" t="s">
        <v>222</v>
      </c>
      <c r="B2" s="3"/>
      <c r="C2" s="3"/>
      <c r="D2" s="3"/>
      <c r="E2" s="3"/>
      <c r="F2" s="3"/>
      <c r="G2" s="3"/>
    </row>
    <row r="3" customFormat="false" ht="25" hidden="false" customHeight="true" outlineLevel="0" collapsed="false">
      <c r="A3" s="4"/>
      <c r="B3" s="4"/>
      <c r="C3" s="4"/>
      <c r="D3" s="4"/>
      <c r="E3" s="4"/>
      <c r="F3" s="4"/>
      <c r="G3" s="4"/>
    </row>
    <row r="4" customFormat="false" ht="28" hidden="false" customHeight="true" outlineLevel="0" collapsed="false">
      <c r="A4" s="5" t="s">
        <v>223</v>
      </c>
      <c r="B4" s="5"/>
      <c r="C4" s="5"/>
      <c r="D4" s="5"/>
      <c r="E4" s="5"/>
      <c r="F4" s="5"/>
      <c r="G4" s="5"/>
    </row>
    <row r="5" customFormat="false" ht="66" hidden="false" customHeight="true" outlineLevel="0" collapsed="false">
      <c r="A5" s="6" t="s">
        <v>224</v>
      </c>
      <c r="B5" s="6" t="s">
        <v>225</v>
      </c>
      <c r="C5" s="6"/>
      <c r="D5" s="6" t="s">
        <v>226</v>
      </c>
      <c r="E5" s="6" t="s">
        <v>227</v>
      </c>
      <c r="F5" s="6" t="s">
        <v>228</v>
      </c>
      <c r="G5" s="6" t="s">
        <v>229</v>
      </c>
    </row>
    <row r="6" customFormat="false" ht="36" hidden="false" customHeight="true" outlineLevel="0" collapsed="false">
      <c r="A6" s="7" t="s">
        <v>88</v>
      </c>
      <c r="B6" s="7" t="str">
        <f aca="false">Settings!B26</f>
        <v>OK</v>
      </c>
      <c r="C6" s="2"/>
      <c r="D6" s="7" t="s">
        <v>230</v>
      </c>
      <c r="E6" s="7" t="s">
        <v>231</v>
      </c>
      <c r="F6" s="7" t="str">
        <f aca="false">Settings!B29</f>
        <v>READY</v>
      </c>
      <c r="G6" s="7" t="str">
        <f aca="false">IF(F6=E6,"MATCH","DIFFERENT")</f>
        <v>MATCH</v>
      </c>
    </row>
    <row r="7" customFormat="false" ht="36" hidden="false" customHeight="true" outlineLevel="0" collapsed="false">
      <c r="A7" s="7" t="s">
        <v>232</v>
      </c>
      <c r="B7" s="7" t="n">
        <f aca="false">COUNTIF(Observed!N6:N125,"ERROR")</f>
        <v>0</v>
      </c>
      <c r="C7" s="2"/>
      <c r="D7" s="7" t="s">
        <v>233</v>
      </c>
      <c r="E7" s="31" t="n">
        <v>171</v>
      </c>
      <c r="F7" s="31" t="n">
        <f aca="false">Summary!C10</f>
        <v>171</v>
      </c>
      <c r="G7" s="7" t="str">
        <f aca="false">IF(ISNUMBER(F7),IF(ABS(F7-E7)&lt;=0.00000001,"MATCH","DIFFERENT"),"DIFFERENT")</f>
        <v>MATCH</v>
      </c>
    </row>
    <row r="8" customFormat="false" ht="36" hidden="false" customHeight="true" outlineLevel="0" collapsed="false">
      <c r="A8" s="7" t="s">
        <v>234</v>
      </c>
      <c r="B8" s="7" t="n">
        <f aca="false">COUNTIF(Assumptions!O6:O125,"ERROR")</f>
        <v>0</v>
      </c>
      <c r="C8" s="2"/>
      <c r="D8" s="7" t="s">
        <v>235</v>
      </c>
      <c r="E8" s="31" t="n">
        <v>90</v>
      </c>
      <c r="F8" s="31" t="n">
        <f aca="false">Summary!E10</f>
        <v>90</v>
      </c>
      <c r="G8" s="7" t="str">
        <f aca="false">IF(ISNUMBER(F8),IF(ABS(F8-E8)&lt;=0.00000001,"MATCH","DIFFERENT"),"DIFFERENT")</f>
        <v>MATCH</v>
      </c>
    </row>
    <row r="9" customFormat="false" ht="36" hidden="false" customHeight="true" outlineLevel="0" collapsed="false">
      <c r="A9" s="7" t="s">
        <v>91</v>
      </c>
      <c r="B9" s="7" t="str">
        <f aca="false">Settings!B29</f>
        <v>READY</v>
      </c>
      <c r="C9" s="2"/>
      <c r="D9" s="7" t="s">
        <v>236</v>
      </c>
      <c r="E9" s="31" t="n">
        <v>185.364</v>
      </c>
      <c r="F9" s="31" t="n">
        <f aca="false">Summary!C11</f>
        <v>185.364</v>
      </c>
      <c r="G9" s="7" t="str">
        <f aca="false">IF(ISNUMBER(F9),IF(ABS(F9-E9)&lt;=0.00000001,"MATCH","DIFFERENT"),"DIFFERENT")</f>
        <v>MATCH</v>
      </c>
    </row>
    <row r="10" customFormat="false" ht="36" hidden="false" customHeight="true" outlineLevel="0" collapsed="false">
      <c r="A10" s="7" t="s">
        <v>237</v>
      </c>
      <c r="B10" s="7" t="n">
        <f aca="false">Settings!B7</f>
        <v>100</v>
      </c>
      <c r="C10" s="2"/>
      <c r="D10" s="7" t="s">
        <v>238</v>
      </c>
      <c r="E10" s="31" t="n">
        <v>97.56</v>
      </c>
      <c r="F10" s="31" t="n">
        <f aca="false">Summary!E11</f>
        <v>97.56</v>
      </c>
      <c r="G10" s="7" t="str">
        <f aca="false">IF(ISNUMBER(F10),IF(ABS(F10-E10)&lt;=0.00000001,"MATCH","DIFFERENT"),"DIFFERENT")</f>
        <v>MATCH</v>
      </c>
    </row>
    <row r="11" customFormat="false" ht="36" hidden="false" customHeight="true" outlineLevel="0" collapsed="false">
      <c r="A11" s="7" t="s">
        <v>239</v>
      </c>
      <c r="B11" s="7" t="n">
        <f aca="false">COUNTIF(Observed!N6:N125,"OK")</f>
        <v>2</v>
      </c>
      <c r="C11" s="2"/>
      <c r="D11" s="7" t="s">
        <v>240</v>
      </c>
      <c r="E11" s="31" t="n">
        <v>356.364</v>
      </c>
      <c r="F11" s="31" t="n">
        <f aca="false">Summary!C12</f>
        <v>356.364</v>
      </c>
      <c r="G11" s="7" t="str">
        <f aca="false">IF(ISNUMBER(F11),IF(ABS(F11-E11)&lt;=0.00000001,"MATCH","DIFFERENT"),"DIFFERENT")</f>
        <v>MATCH</v>
      </c>
    </row>
    <row r="12" customFormat="false" ht="36" hidden="false" customHeight="true" outlineLevel="0" collapsed="false">
      <c r="A12" s="7" t="s">
        <v>241</v>
      </c>
      <c r="B12" s="7" t="n">
        <f aca="false">Settings!B8</f>
        <v>2</v>
      </c>
      <c r="C12" s="2"/>
      <c r="D12" s="7" t="s">
        <v>242</v>
      </c>
      <c r="E12" s="31" t="n">
        <v>187.56</v>
      </c>
      <c r="F12" s="31" t="n">
        <f aca="false">Summary!E12</f>
        <v>187.56</v>
      </c>
      <c r="G12" s="7" t="str">
        <f aca="false">IF(ISNUMBER(F12),IF(ABS(F12-E12)&lt;=0.00000001,"MATCH","DIFFERENT"),"DIFFERENT")</f>
        <v>MATCH</v>
      </c>
    </row>
    <row r="13" customFormat="false" ht="36" hidden="false" customHeight="true" outlineLevel="0" collapsed="false">
      <c r="A13" s="7" t="s">
        <v>243</v>
      </c>
      <c r="B13" s="7" t="n">
        <f aca="false">COUNTIF(Projection!S6:S125,"OK")</f>
        <v>3</v>
      </c>
      <c r="C13" s="2"/>
      <c r="D13" s="7" t="s">
        <v>244</v>
      </c>
      <c r="E13" s="31" t="n">
        <v>97.56</v>
      </c>
      <c r="F13" s="31" t="n">
        <f aca="false">Summary!B15</f>
        <v>97.56</v>
      </c>
      <c r="G13" s="7" t="str">
        <f aca="false">IF(ISNUMBER(F13),IF(ABS(F13-E13)&lt;=0.00000001,"MATCH","DIFFERENT"),"DIFFERENT")</f>
        <v>MATCH</v>
      </c>
    </row>
    <row r="14" customFormat="false" ht="36" hidden="false" customHeight="true" outlineLevel="0" collapsed="false">
      <c r="A14" s="7" t="s">
        <v>245</v>
      </c>
      <c r="B14" s="7" t="n">
        <f aca="false">MAX(0,Settings!B9-Settings!B8)</f>
        <v>3</v>
      </c>
      <c r="C14" s="2"/>
      <c r="D14" s="7" t="s">
        <v>246</v>
      </c>
      <c r="E14" s="31" t="s">
        <v>247</v>
      </c>
      <c r="F14" s="31" t="str">
        <f aca="false">IF(Summary!B18="","Not assessed",Summary!B18)</f>
        <v>Not assessed</v>
      </c>
      <c r="G14" s="7" t="str">
        <f aca="false">IF(F14=E14,"MATCH","DIFFERENT")</f>
        <v>MATCH</v>
      </c>
    </row>
    <row r="15" customFormat="false" ht="36" hidden="false" customHeight="true" outlineLevel="0" collapsed="false">
      <c r="A15" s="7" t="s">
        <v>248</v>
      </c>
      <c r="B15" s="31" t="n">
        <f aca="false">Settings!B23</f>
        <v>0</v>
      </c>
      <c r="C15" s="2"/>
      <c r="D15" s="7" t="s">
        <v>249</v>
      </c>
      <c r="E15" s="31" t="s">
        <v>247</v>
      </c>
      <c r="F15" s="31" t="str">
        <f aca="false">IF(Summary!B19="","Not assessed",Summary!B19)</f>
        <v>Not assessed</v>
      </c>
      <c r="G15" s="7" t="str">
        <f aca="false">IF(F15=E15,"MATCH","DIFFERENT")</f>
        <v>MATCH</v>
      </c>
    </row>
    <row r="16" customFormat="false" ht="32" hidden="false" customHeight="true" outlineLevel="0" collapsed="false">
      <c r="A16" s="7" t="s">
        <v>250</v>
      </c>
      <c r="B16" s="14" t="s">
        <v>251</v>
      </c>
      <c r="C16" s="2"/>
      <c r="D16" s="2"/>
      <c r="E16" s="2"/>
      <c r="F16" s="2"/>
      <c r="G16" s="2"/>
    </row>
    <row r="17" customFormat="false" ht="32" hidden="false" customHeight="true" outlineLevel="0" collapsed="false">
      <c r="A17" s="7" t="s">
        <v>252</v>
      </c>
      <c r="B17" s="14" t="s">
        <v>251</v>
      </c>
      <c r="C17" s="2"/>
      <c r="D17" s="2"/>
      <c r="E17" s="2"/>
      <c r="F17" s="2"/>
      <c r="G17" s="2"/>
    </row>
    <row r="18" customFormat="false" ht="28" hidden="false" customHeight="true" outlineLevel="0" collapsed="false">
      <c r="A18" s="7" t="s">
        <v>253</v>
      </c>
      <c r="B18" s="14" t="s">
        <v>251</v>
      </c>
      <c r="C18" s="2"/>
      <c r="D18" s="5" t="s">
        <v>254</v>
      </c>
      <c r="E18" s="5"/>
      <c r="F18" s="5"/>
      <c r="G18" s="5"/>
    </row>
    <row r="19" customFormat="false" ht="28" hidden="false" customHeight="true" outlineLevel="0" collapsed="false">
      <c r="A19" s="7" t="s">
        <v>255</v>
      </c>
      <c r="B19" s="14" t="inlineStr">
        <is>
          <t>Passed</t>
        </is>
      </c>
      <c r="C19" s="2"/>
      <c r="D19" s="5"/>
      <c r="E19" s="5"/>
      <c r="F19" s="5"/>
      <c r="G19" s="5"/>
    </row>
    <row r="20" customFormat="false" ht="28" hidden="false" customHeight="true" outlineLevel="0" collapsed="false">
      <c r="A20" s="7" t="s">
        <v>257</v>
      </c>
      <c r="B20" s="7" t="str">
        <f aca="false">IF(AND(B9="READY",B11=B12,B13=B14,B16="Passed",B17="Passed",B18="Passed",B19="Passed",COUNTIF(B30:B3393,TRUE())=3364),"REVIEW GATES PASSED","HOLD")</f>
        <v>REVIEW GATES PASSED</v>
      </c>
      <c r="C20" s="2"/>
      <c r="D20" s="5"/>
      <c r="E20" s="5"/>
      <c r="F20" s="5"/>
      <c r="G20" s="5"/>
    </row>
    <row r="21" customFormat="false" ht="32" hidden="false" customHeight="true" outlineLevel="0" collapsed="false">
      <c r="A21" s="7" t="s">
        <v>258</v>
      </c>
      <c r="B21" s="7" t="n">
        <f aca="false">COUNTIF(Settings!H6:H125,"ERROR")</f>
        <v>0</v>
      </c>
      <c r="C21" s="2"/>
      <c r="D21" s="2"/>
      <c r="E21" s="2"/>
      <c r="F21" s="2"/>
      <c r="G21" s="2"/>
    </row>
    <row r="22" customFormat="false" ht="28" hidden="false" customHeight="true" outlineLevel="0" collapsed="false">
      <c r="A22" s="7" t="s">
        <v>259</v>
      </c>
      <c r="B22" s="7" t="n">
        <f aca="false">SUM(COUNTIFS(Assumptions!O6:O125,"NOT USED",Assumptions!B6:B125,"&lt;&gt;"),COUNTIFS(Assumptions!O6:O125,"NOT USED",Assumptions!C6:C125,"&lt;&gt;"),COUNTIFS(Assumptions!O6:O125,"NOT USED",Assumptions!D6:D125,"&lt;&gt;"),COUNTIFS(Assumptions!O6:O125,"NOT USED",Assumptions!E6:E125,"&lt;&gt;"),COUNTIFS(Assumptions!O6:O125,"NOT USED",Assumptions!F6:F125,"&lt;&gt;"),COUNTIFS(Assumptions!O6:O125,"NOT USED",Assumptions!G6:G125,"&lt;&gt;"),COUNTIFS(Assumptions!O6:O125,"NOT USED",Assumptions!H6:H125,"&lt;&gt;"),COUNTIFS(Assumptions!O6:O125,"NOT USED",Assumptions!I6:I125,"&lt;&gt;"),COUNTIFS(Assumptions!O6:O125,"NOT USED",Assumptions!J6:J125,"&lt;&gt;"),COUNTIFS(Assumptions!O6:O125,"NOT USED",Assumptions!K6:K125,"&lt;&gt;"),COUNTIFS(Assumptions!O6:O125,"NOT USED",Assumptions!L6:L125,"&lt;&gt;"),COUNTIFS(Assumptions!O6:O125,"NOT USED",Assumptions!M6:M125,"&lt;&gt;"),COUNTIFS(Assumptions!O6:O125,"NOT USED",Assumptions!N6:N125,"&lt;&gt;"))</f>
        <v>0</v>
      </c>
      <c r="C22" s="2"/>
      <c r="D22" s="5" t="inlineStr">
        <is>
          <t>Independent business-financial-model scope review passed for the supplied fictional v1.1 example on 2026-10-08. No licensed-accountant certification or approval of actual records. Native checks: LibreOfficeDev 26.8.0.0.alpha0. Microsoft Excel desktop/web, screen-reader navigation and dropdown UI behaviour were not directly tested. Initial hosted download passed on 2026-10-09 00:00 UTC: 179,917 bytes, SHA-256 9074d22d4f41d0cf0353cf9ad6065637a9c2eea98e4327231dc8a7444ae30bba. URL: https://canadacreate.com/wp-content/uploads/2026/10/cc052-customer-lifetime-value-calculator.xlsx. This records the prior version's delivery check. The revised file requires a separate exact-byte hosted check before publication.</t>
        </is>
      </c>
      <c r="E22" s="5"/>
      <c r="F22" s="5"/>
      <c r="G22" s="5"/>
    </row>
    <row r="23" customFormat="false" ht="28" hidden="false" customHeight="true" outlineLevel="0" collapsed="false">
      <c r="A23" s="2"/>
      <c r="B23" s="2"/>
      <c r="C23" s="2"/>
      <c r="D23" s="5"/>
      <c r="E23" s="5"/>
      <c r="F23" s="5"/>
      <c r="G23" s="5"/>
    </row>
    <row r="24" customFormat="false" ht="28" hidden="false" customHeight="true" outlineLevel="0" collapsed="false">
      <c r="A24" s="2"/>
      <c r="B24" s="2"/>
      <c r="C24" s="2"/>
      <c r="D24" s="5"/>
      <c r="E24" s="5"/>
      <c r="F24" s="5"/>
      <c r="G24" s="5"/>
    </row>
    <row r="25" customFormat="false" ht="28" hidden="false" customHeight="true" outlineLevel="0" collapsed="false">
      <c r="A25" s="2"/>
      <c r="B25" s="2"/>
      <c r="C25" s="2"/>
      <c r="D25" s="5"/>
      <c r="E25" s="5"/>
      <c r="F25" s="5"/>
      <c r="G25" s="5"/>
    </row>
    <row r="26" customFormat="false" ht="25" hidden="false" customHeight="true" outlineLevel="0" collapsed="false">
      <c r="A26" s="2"/>
      <c r="B26" s="2"/>
      <c r="C26" s="2"/>
      <c r="D26" s="2"/>
      <c r="E26" s="2"/>
      <c r="F26" s="2"/>
      <c r="G26" s="2"/>
    </row>
    <row r="27" customFormat="false" ht="25" hidden="false" customHeight="true" outlineLevel="0" collapsed="false">
      <c r="A27" s="2"/>
      <c r="B27" s="2"/>
      <c r="C27" s="2"/>
      <c r="D27" s="2"/>
      <c r="E27" s="2"/>
      <c r="F27" s="2"/>
      <c r="G27" s="2"/>
    </row>
    <row r="28" customFormat="false" ht="25" hidden="false" customHeight="true" outlineLevel="0" collapsed="false">
      <c r="A28" s="2"/>
      <c r="B28" s="2"/>
      <c r="C28" s="2"/>
      <c r="D28" s="2"/>
      <c r="E28" s="2"/>
      <c r="F28" s="2"/>
      <c r="G28" s="2"/>
    </row>
    <row r="29" customFormat="false" ht="25" hidden="false" customHeight="true" outlineLevel="0" collapsed="false">
      <c r="A29" s="32" t="s">
        <v>261</v>
      </c>
      <c r="B29" s="32" t="s">
        <v>262</v>
      </c>
      <c r="C29" s="2"/>
      <c r="D29" s="2"/>
      <c r="E29" s="2"/>
      <c r="F29" s="2"/>
      <c r="G29" s="2"/>
    </row>
    <row r="30" customFormat="false" ht="22" hidden="false" customHeight="true" outlineLevel="0" collapsed="false">
      <c r="A30" s="2" t="s">
        <v>263</v>
      </c>
      <c r="B30" s="2" t="b">
        <f aca="false">_xlfn.ISFORMULA(Observed!J6)</f>
        <v>1</v>
      </c>
      <c r="C30" s="2"/>
      <c r="D30" s="2"/>
      <c r="E30" s="2"/>
      <c r="F30" s="2"/>
      <c r="G30" s="2"/>
    </row>
    <row r="31" customFormat="false" ht="22" hidden="false" customHeight="true" outlineLevel="0" collapsed="false">
      <c r="A31" s="2" t="s">
        <v>264</v>
      </c>
      <c r="B31" s="2" t="b">
        <f aca="false">_xlfn.ISFORMULA(Observed!K6)</f>
        <v>1</v>
      </c>
      <c r="C31" s="2"/>
      <c r="D31" s="2"/>
      <c r="E31" s="2"/>
      <c r="F31" s="2"/>
      <c r="G31" s="2"/>
    </row>
    <row r="32" customFormat="false" ht="22" hidden="false" customHeight="true" outlineLevel="0" collapsed="false">
      <c r="A32" s="2" t="s">
        <v>265</v>
      </c>
      <c r="B32" s="2" t="b">
        <f aca="false">_xlfn.ISFORMULA(Observed!L6)</f>
        <v>1</v>
      </c>
      <c r="C32" s="2"/>
      <c r="D32" s="2"/>
      <c r="E32" s="2"/>
      <c r="F32" s="2"/>
      <c r="G32" s="2"/>
    </row>
    <row r="33" customFormat="false" ht="22" hidden="false" customHeight="true" outlineLevel="0" collapsed="false">
      <c r="A33" s="2" t="s">
        <v>266</v>
      </c>
      <c r="B33" s="2" t="b">
        <f aca="false">_xlfn.ISFORMULA(Observed!J7)</f>
        <v>1</v>
      </c>
      <c r="C33" s="2"/>
      <c r="D33" s="2"/>
      <c r="E33" s="2"/>
      <c r="F33" s="2"/>
      <c r="G33" s="2"/>
    </row>
    <row r="34" customFormat="false" ht="22" hidden="false" customHeight="true" outlineLevel="0" collapsed="false">
      <c r="A34" s="2" t="s">
        <v>267</v>
      </c>
      <c r="B34" s="2" t="b">
        <f aca="false">_xlfn.ISFORMULA(Observed!K7)</f>
        <v>1</v>
      </c>
      <c r="C34" s="2"/>
      <c r="D34" s="2"/>
      <c r="E34" s="2"/>
      <c r="F34" s="2"/>
      <c r="G34" s="2"/>
    </row>
    <row r="35" customFormat="false" ht="22" hidden="false" customHeight="true" outlineLevel="0" collapsed="false">
      <c r="A35" s="2" t="s">
        <v>268</v>
      </c>
      <c r="B35" s="2" t="b">
        <f aca="false">_xlfn.ISFORMULA(Observed!L7)</f>
        <v>1</v>
      </c>
      <c r="C35" s="2"/>
      <c r="D35" s="2"/>
      <c r="E35" s="2"/>
      <c r="F35" s="2"/>
      <c r="G35" s="2"/>
    </row>
    <row r="36" customFormat="false" ht="22" hidden="false" customHeight="true" outlineLevel="0" collapsed="false">
      <c r="A36" s="2" t="s">
        <v>269</v>
      </c>
      <c r="B36" s="2" t="b">
        <f aca="false">_xlfn.ISFORMULA(Observed!J8)</f>
        <v>1</v>
      </c>
      <c r="C36" s="2"/>
      <c r="D36" s="2"/>
      <c r="E36" s="2"/>
      <c r="F36" s="2"/>
      <c r="G36" s="2"/>
    </row>
    <row r="37" customFormat="false" ht="22" hidden="false" customHeight="true" outlineLevel="0" collapsed="false">
      <c r="A37" s="2" t="s">
        <v>270</v>
      </c>
      <c r="B37" s="2" t="b">
        <f aca="false">_xlfn.ISFORMULA(Observed!K8)</f>
        <v>1</v>
      </c>
      <c r="C37" s="2"/>
      <c r="D37" s="2"/>
      <c r="E37" s="2"/>
      <c r="F37" s="2"/>
      <c r="G37" s="2"/>
    </row>
    <row r="38" customFormat="false" ht="22" hidden="false" customHeight="true" outlineLevel="0" collapsed="false">
      <c r="A38" s="2" t="s">
        <v>271</v>
      </c>
      <c r="B38" s="2" t="b">
        <f aca="false">_xlfn.ISFORMULA(Observed!L8)</f>
        <v>1</v>
      </c>
      <c r="C38" s="2"/>
      <c r="D38" s="2"/>
      <c r="E38" s="2"/>
      <c r="F38" s="2"/>
      <c r="G38" s="2"/>
    </row>
    <row r="39" customFormat="false" ht="22" hidden="false" customHeight="true" outlineLevel="0" collapsed="false">
      <c r="A39" s="2" t="s">
        <v>272</v>
      </c>
      <c r="B39" s="2" t="b">
        <f aca="false">_xlfn.ISFORMULA(Observed!J9)</f>
        <v>1</v>
      </c>
      <c r="C39" s="2"/>
      <c r="D39" s="2"/>
      <c r="E39" s="2"/>
      <c r="F39" s="2"/>
      <c r="G39" s="2"/>
    </row>
    <row r="40" customFormat="false" ht="22" hidden="false" customHeight="true" outlineLevel="0" collapsed="false">
      <c r="A40" s="2" t="s">
        <v>273</v>
      </c>
      <c r="B40" s="2" t="b">
        <f aca="false">_xlfn.ISFORMULA(Observed!K9)</f>
        <v>1</v>
      </c>
      <c r="C40" s="2"/>
      <c r="D40" s="2"/>
      <c r="E40" s="2"/>
      <c r="F40" s="2"/>
      <c r="G40" s="2"/>
    </row>
    <row r="41" customFormat="false" ht="22" hidden="false" customHeight="true" outlineLevel="0" collapsed="false">
      <c r="A41" s="2" t="s">
        <v>274</v>
      </c>
      <c r="B41" s="2" t="b">
        <f aca="false">_xlfn.ISFORMULA(Observed!L9)</f>
        <v>1</v>
      </c>
      <c r="C41" s="2"/>
      <c r="D41" s="2"/>
      <c r="E41" s="2"/>
      <c r="F41" s="2"/>
      <c r="G41" s="2"/>
    </row>
    <row r="42" customFormat="false" ht="22" hidden="false" customHeight="true" outlineLevel="0" collapsed="false">
      <c r="A42" s="2" t="s">
        <v>275</v>
      </c>
      <c r="B42" s="2" t="b">
        <f aca="false">_xlfn.ISFORMULA(Observed!J10)</f>
        <v>1</v>
      </c>
      <c r="C42" s="2"/>
      <c r="D42" s="2"/>
      <c r="E42" s="2"/>
      <c r="F42" s="2"/>
      <c r="G42" s="2"/>
    </row>
    <row r="43" customFormat="false" ht="22" hidden="false" customHeight="true" outlineLevel="0" collapsed="false">
      <c r="A43" s="2" t="s">
        <v>276</v>
      </c>
      <c r="B43" s="2" t="b">
        <f aca="false">_xlfn.ISFORMULA(Observed!K10)</f>
        <v>1</v>
      </c>
      <c r="C43" s="2"/>
      <c r="D43" s="2"/>
      <c r="E43" s="2"/>
      <c r="F43" s="2"/>
      <c r="G43" s="2"/>
    </row>
    <row r="44" customFormat="false" ht="22" hidden="false" customHeight="true" outlineLevel="0" collapsed="false">
      <c r="A44" s="2" t="s">
        <v>277</v>
      </c>
      <c r="B44" s="2" t="b">
        <f aca="false">_xlfn.ISFORMULA(Observed!L10)</f>
        <v>1</v>
      </c>
      <c r="C44" s="2"/>
      <c r="D44" s="2"/>
      <c r="E44" s="2"/>
      <c r="F44" s="2"/>
      <c r="G44" s="2"/>
    </row>
    <row r="45" customFormat="false" ht="22" hidden="false" customHeight="true" outlineLevel="0" collapsed="false">
      <c r="A45" s="2" t="s">
        <v>278</v>
      </c>
      <c r="B45" s="2" t="b">
        <f aca="false">_xlfn.ISFORMULA(Observed!J11)</f>
        <v>1</v>
      </c>
      <c r="C45" s="2"/>
      <c r="D45" s="2"/>
      <c r="E45" s="2"/>
      <c r="F45" s="2"/>
      <c r="G45" s="2"/>
    </row>
    <row r="46" customFormat="false" ht="22" hidden="false" customHeight="true" outlineLevel="0" collapsed="false">
      <c r="A46" s="2" t="s">
        <v>279</v>
      </c>
      <c r="B46" s="2" t="b">
        <f aca="false">_xlfn.ISFORMULA(Observed!K11)</f>
        <v>1</v>
      </c>
      <c r="C46" s="2"/>
      <c r="D46" s="2"/>
      <c r="E46" s="2"/>
      <c r="F46" s="2"/>
      <c r="G46" s="2"/>
    </row>
    <row r="47" customFormat="false" ht="22" hidden="false" customHeight="true" outlineLevel="0" collapsed="false">
      <c r="A47" s="2" t="s">
        <v>280</v>
      </c>
      <c r="B47" s="2" t="b">
        <f aca="false">_xlfn.ISFORMULA(Observed!L11)</f>
        <v>1</v>
      </c>
      <c r="C47" s="2"/>
      <c r="D47" s="2"/>
      <c r="E47" s="2"/>
      <c r="F47" s="2"/>
      <c r="G47" s="2"/>
    </row>
    <row r="48" customFormat="false" ht="22" hidden="false" customHeight="true" outlineLevel="0" collapsed="false">
      <c r="A48" s="2" t="s">
        <v>281</v>
      </c>
      <c r="B48" s="2" t="b">
        <f aca="false">_xlfn.ISFORMULA(Observed!J12)</f>
        <v>1</v>
      </c>
      <c r="C48" s="2"/>
      <c r="D48" s="2"/>
      <c r="E48" s="2"/>
      <c r="F48" s="2"/>
      <c r="G48" s="2"/>
    </row>
    <row r="49" customFormat="false" ht="22" hidden="false" customHeight="true" outlineLevel="0" collapsed="false">
      <c r="A49" s="2" t="s">
        <v>282</v>
      </c>
      <c r="B49" s="2" t="b">
        <f aca="false">_xlfn.ISFORMULA(Observed!K12)</f>
        <v>1</v>
      </c>
      <c r="C49" s="2"/>
      <c r="D49" s="2"/>
      <c r="E49" s="2"/>
      <c r="F49" s="2"/>
      <c r="G49" s="2"/>
    </row>
    <row r="50" customFormat="false" ht="22" hidden="false" customHeight="true" outlineLevel="0" collapsed="false">
      <c r="A50" s="2" t="s">
        <v>283</v>
      </c>
      <c r="B50" s="2" t="b">
        <f aca="false">_xlfn.ISFORMULA(Observed!L12)</f>
        <v>1</v>
      </c>
      <c r="C50" s="2"/>
      <c r="D50" s="2"/>
      <c r="E50" s="2"/>
      <c r="F50" s="2"/>
      <c r="G50" s="2"/>
    </row>
    <row r="51" customFormat="false" ht="22" hidden="false" customHeight="true" outlineLevel="0" collapsed="false">
      <c r="A51" s="2" t="s">
        <v>284</v>
      </c>
      <c r="B51" s="2" t="b">
        <f aca="false">_xlfn.ISFORMULA(Observed!J13)</f>
        <v>1</v>
      </c>
      <c r="C51" s="2"/>
      <c r="D51" s="2"/>
      <c r="E51" s="2"/>
      <c r="F51" s="2"/>
      <c r="G51" s="2"/>
    </row>
    <row r="52" customFormat="false" ht="22" hidden="false" customHeight="true" outlineLevel="0" collapsed="false">
      <c r="A52" s="2" t="s">
        <v>285</v>
      </c>
      <c r="B52" s="2" t="b">
        <f aca="false">_xlfn.ISFORMULA(Observed!K13)</f>
        <v>1</v>
      </c>
      <c r="C52" s="2"/>
      <c r="D52" s="2"/>
      <c r="E52" s="2"/>
      <c r="F52" s="2"/>
      <c r="G52" s="2"/>
    </row>
    <row r="53" customFormat="false" ht="22" hidden="false" customHeight="true" outlineLevel="0" collapsed="false">
      <c r="A53" s="2" t="s">
        <v>286</v>
      </c>
      <c r="B53" s="2" t="b">
        <f aca="false">_xlfn.ISFORMULA(Observed!L13)</f>
        <v>1</v>
      </c>
      <c r="C53" s="2"/>
      <c r="D53" s="2"/>
      <c r="E53" s="2"/>
      <c r="F53" s="2"/>
      <c r="G53" s="2"/>
    </row>
    <row r="54" customFormat="false" ht="22" hidden="false" customHeight="true" outlineLevel="0" collapsed="false">
      <c r="A54" s="2" t="s">
        <v>287</v>
      </c>
      <c r="B54" s="2" t="b">
        <f aca="false">_xlfn.ISFORMULA(Observed!J14)</f>
        <v>1</v>
      </c>
      <c r="C54" s="2"/>
      <c r="D54" s="2"/>
      <c r="E54" s="2"/>
      <c r="F54" s="2"/>
      <c r="G54" s="2"/>
    </row>
    <row r="55" customFormat="false" ht="22" hidden="false" customHeight="true" outlineLevel="0" collapsed="false">
      <c r="A55" s="2" t="s">
        <v>288</v>
      </c>
      <c r="B55" s="2" t="b">
        <f aca="false">_xlfn.ISFORMULA(Observed!K14)</f>
        <v>1</v>
      </c>
      <c r="C55" s="2"/>
      <c r="D55" s="2"/>
      <c r="E55" s="2"/>
      <c r="F55" s="2"/>
      <c r="G55" s="2"/>
    </row>
    <row r="56" customFormat="false" ht="22" hidden="false" customHeight="true" outlineLevel="0" collapsed="false">
      <c r="A56" s="2" t="s">
        <v>289</v>
      </c>
      <c r="B56" s="2" t="b">
        <f aca="false">_xlfn.ISFORMULA(Observed!L14)</f>
        <v>1</v>
      </c>
      <c r="C56" s="2"/>
      <c r="D56" s="2"/>
      <c r="E56" s="2"/>
      <c r="F56" s="2"/>
      <c r="G56" s="2"/>
    </row>
    <row r="57" customFormat="false" ht="22" hidden="false" customHeight="true" outlineLevel="0" collapsed="false">
      <c r="A57" s="2" t="s">
        <v>290</v>
      </c>
      <c r="B57" s="2" t="b">
        <f aca="false">_xlfn.ISFORMULA(Observed!J15)</f>
        <v>1</v>
      </c>
      <c r="C57" s="2"/>
      <c r="D57" s="2"/>
      <c r="E57" s="2"/>
      <c r="F57" s="2"/>
      <c r="G57" s="2"/>
    </row>
    <row r="58" customFormat="false" ht="22" hidden="false" customHeight="true" outlineLevel="0" collapsed="false">
      <c r="A58" s="2" t="s">
        <v>291</v>
      </c>
      <c r="B58" s="2" t="b">
        <f aca="false">_xlfn.ISFORMULA(Observed!K15)</f>
        <v>1</v>
      </c>
      <c r="C58" s="2"/>
      <c r="D58" s="2"/>
      <c r="E58" s="2"/>
      <c r="F58" s="2"/>
      <c r="G58" s="2"/>
    </row>
    <row r="59" customFormat="false" ht="22" hidden="false" customHeight="true" outlineLevel="0" collapsed="false">
      <c r="A59" s="2" t="s">
        <v>292</v>
      </c>
      <c r="B59" s="2" t="b">
        <f aca="false">_xlfn.ISFORMULA(Observed!L15)</f>
        <v>1</v>
      </c>
      <c r="C59" s="2"/>
      <c r="D59" s="2"/>
      <c r="E59" s="2"/>
      <c r="F59" s="2"/>
      <c r="G59" s="2"/>
    </row>
    <row r="60" customFormat="false" ht="22" hidden="false" customHeight="true" outlineLevel="0" collapsed="false">
      <c r="A60" s="2" t="s">
        <v>293</v>
      </c>
      <c r="B60" s="2" t="b">
        <f aca="false">_xlfn.ISFORMULA(Observed!J16)</f>
        <v>1</v>
      </c>
      <c r="C60" s="2"/>
      <c r="D60" s="2"/>
      <c r="E60" s="2"/>
      <c r="F60" s="2"/>
      <c r="G60" s="2"/>
    </row>
    <row r="61" customFormat="false" ht="22" hidden="false" customHeight="true" outlineLevel="0" collapsed="false">
      <c r="A61" s="2" t="s">
        <v>294</v>
      </c>
      <c r="B61" s="2" t="b">
        <f aca="false">_xlfn.ISFORMULA(Observed!K16)</f>
        <v>1</v>
      </c>
      <c r="C61" s="2"/>
      <c r="D61" s="2"/>
      <c r="E61" s="2"/>
      <c r="F61" s="2"/>
      <c r="G61" s="2"/>
    </row>
    <row r="62" customFormat="false" ht="22" hidden="false" customHeight="true" outlineLevel="0" collapsed="false">
      <c r="A62" s="2" t="s">
        <v>295</v>
      </c>
      <c r="B62" s="2" t="b">
        <f aca="false">_xlfn.ISFORMULA(Observed!L16)</f>
        <v>1</v>
      </c>
      <c r="C62" s="2"/>
      <c r="D62" s="2"/>
      <c r="E62" s="2"/>
      <c r="F62" s="2"/>
      <c r="G62" s="2"/>
    </row>
    <row r="63" customFormat="false" ht="22" hidden="false" customHeight="true" outlineLevel="0" collapsed="false">
      <c r="A63" s="2" t="s">
        <v>296</v>
      </c>
      <c r="B63" s="2" t="b">
        <f aca="false">_xlfn.ISFORMULA(Observed!J17)</f>
        <v>1</v>
      </c>
      <c r="C63" s="2"/>
      <c r="D63" s="2"/>
      <c r="E63" s="2"/>
      <c r="F63" s="2"/>
      <c r="G63" s="2"/>
    </row>
    <row r="64" customFormat="false" ht="22" hidden="false" customHeight="true" outlineLevel="0" collapsed="false">
      <c r="A64" s="2" t="s">
        <v>297</v>
      </c>
      <c r="B64" s="2" t="b">
        <f aca="false">_xlfn.ISFORMULA(Observed!K17)</f>
        <v>1</v>
      </c>
      <c r="C64" s="2"/>
      <c r="D64" s="2"/>
      <c r="E64" s="2"/>
      <c r="F64" s="2"/>
      <c r="G64" s="2"/>
    </row>
    <row r="65" customFormat="false" ht="22" hidden="false" customHeight="true" outlineLevel="0" collapsed="false">
      <c r="A65" s="2" t="s">
        <v>298</v>
      </c>
      <c r="B65" s="2" t="b">
        <f aca="false">_xlfn.ISFORMULA(Observed!L17)</f>
        <v>1</v>
      </c>
      <c r="C65" s="2"/>
      <c r="D65" s="2"/>
      <c r="E65" s="2"/>
      <c r="F65" s="2"/>
      <c r="G65" s="2"/>
    </row>
    <row r="66" customFormat="false" ht="22" hidden="false" customHeight="true" outlineLevel="0" collapsed="false">
      <c r="A66" s="2" t="s">
        <v>299</v>
      </c>
      <c r="B66" s="2" t="b">
        <f aca="false">_xlfn.ISFORMULA(Observed!J18)</f>
        <v>1</v>
      </c>
      <c r="C66" s="2"/>
      <c r="D66" s="2"/>
      <c r="E66" s="2"/>
      <c r="F66" s="2"/>
      <c r="G66" s="2"/>
    </row>
    <row r="67" customFormat="false" ht="22" hidden="false" customHeight="true" outlineLevel="0" collapsed="false">
      <c r="A67" s="2" t="s">
        <v>300</v>
      </c>
      <c r="B67" s="2" t="b">
        <f aca="false">_xlfn.ISFORMULA(Observed!K18)</f>
        <v>1</v>
      </c>
      <c r="C67" s="2"/>
      <c r="D67" s="2"/>
      <c r="E67" s="2"/>
      <c r="F67" s="2"/>
      <c r="G67" s="2"/>
    </row>
    <row r="68" customFormat="false" ht="22" hidden="false" customHeight="true" outlineLevel="0" collapsed="false">
      <c r="A68" s="2" t="s">
        <v>301</v>
      </c>
      <c r="B68" s="2" t="b">
        <f aca="false">_xlfn.ISFORMULA(Observed!L18)</f>
        <v>1</v>
      </c>
      <c r="C68" s="2"/>
      <c r="D68" s="2"/>
      <c r="E68" s="2"/>
      <c r="F68" s="2"/>
      <c r="G68" s="2"/>
    </row>
    <row r="69" customFormat="false" ht="22" hidden="false" customHeight="true" outlineLevel="0" collapsed="false">
      <c r="A69" s="2" t="s">
        <v>302</v>
      </c>
      <c r="B69" s="2" t="b">
        <f aca="false">_xlfn.ISFORMULA(Observed!J19)</f>
        <v>1</v>
      </c>
      <c r="C69" s="2"/>
      <c r="D69" s="2"/>
      <c r="E69" s="2"/>
      <c r="F69" s="2"/>
      <c r="G69" s="2"/>
    </row>
    <row r="70" customFormat="false" ht="22" hidden="false" customHeight="true" outlineLevel="0" collapsed="false">
      <c r="A70" s="2" t="s">
        <v>303</v>
      </c>
      <c r="B70" s="2" t="b">
        <f aca="false">_xlfn.ISFORMULA(Observed!K19)</f>
        <v>1</v>
      </c>
      <c r="C70" s="2"/>
      <c r="D70" s="2"/>
      <c r="E70" s="2"/>
      <c r="F70" s="2"/>
      <c r="G70" s="2"/>
    </row>
    <row r="71" customFormat="false" ht="22" hidden="false" customHeight="true" outlineLevel="0" collapsed="false">
      <c r="A71" s="2" t="s">
        <v>304</v>
      </c>
      <c r="B71" s="2" t="b">
        <f aca="false">_xlfn.ISFORMULA(Observed!L19)</f>
        <v>1</v>
      </c>
      <c r="C71" s="2"/>
      <c r="D71" s="2"/>
      <c r="E71" s="2"/>
      <c r="F71" s="2"/>
      <c r="G71" s="2"/>
    </row>
    <row r="72" customFormat="false" ht="22" hidden="false" customHeight="true" outlineLevel="0" collapsed="false">
      <c r="A72" s="2" t="s">
        <v>305</v>
      </c>
      <c r="B72" s="2" t="b">
        <f aca="false">_xlfn.ISFORMULA(Observed!J20)</f>
        <v>1</v>
      </c>
      <c r="C72" s="2"/>
      <c r="D72" s="2"/>
      <c r="E72" s="2"/>
      <c r="F72" s="2"/>
      <c r="G72" s="2"/>
    </row>
    <row r="73" customFormat="false" ht="22" hidden="false" customHeight="true" outlineLevel="0" collapsed="false">
      <c r="A73" s="2" t="s">
        <v>306</v>
      </c>
      <c r="B73" s="2" t="b">
        <f aca="false">_xlfn.ISFORMULA(Observed!K20)</f>
        <v>1</v>
      </c>
      <c r="C73" s="2"/>
      <c r="D73" s="2"/>
      <c r="E73" s="2"/>
      <c r="F73" s="2"/>
      <c r="G73" s="2"/>
    </row>
    <row r="74" customFormat="false" ht="22" hidden="false" customHeight="true" outlineLevel="0" collapsed="false">
      <c r="A74" s="2" t="s">
        <v>307</v>
      </c>
      <c r="B74" s="2" t="b">
        <f aca="false">_xlfn.ISFORMULA(Observed!L20)</f>
        <v>1</v>
      </c>
      <c r="C74" s="2"/>
      <c r="D74" s="2"/>
      <c r="E74" s="2"/>
      <c r="F74" s="2"/>
      <c r="G74" s="2"/>
    </row>
    <row r="75" customFormat="false" ht="22" hidden="false" customHeight="true" outlineLevel="0" collapsed="false">
      <c r="A75" s="2" t="s">
        <v>308</v>
      </c>
      <c r="B75" s="2" t="b">
        <f aca="false">_xlfn.ISFORMULA(Observed!J21)</f>
        <v>1</v>
      </c>
      <c r="C75" s="2"/>
      <c r="D75" s="2"/>
      <c r="E75" s="2"/>
      <c r="F75" s="2"/>
      <c r="G75" s="2"/>
    </row>
    <row r="76" customFormat="false" ht="22" hidden="false" customHeight="true" outlineLevel="0" collapsed="false">
      <c r="A76" s="2" t="s">
        <v>309</v>
      </c>
      <c r="B76" s="2" t="b">
        <f aca="false">_xlfn.ISFORMULA(Observed!K21)</f>
        <v>1</v>
      </c>
      <c r="C76" s="2"/>
      <c r="D76" s="2"/>
      <c r="E76" s="2"/>
      <c r="F76" s="2"/>
      <c r="G76" s="2"/>
    </row>
    <row r="77" customFormat="false" ht="22" hidden="false" customHeight="true" outlineLevel="0" collapsed="false">
      <c r="A77" s="2" t="s">
        <v>310</v>
      </c>
      <c r="B77" s="2" t="b">
        <f aca="false">_xlfn.ISFORMULA(Observed!L21)</f>
        <v>1</v>
      </c>
      <c r="C77" s="2"/>
      <c r="D77" s="2"/>
      <c r="E77" s="2"/>
      <c r="F77" s="2"/>
      <c r="G77" s="2"/>
    </row>
    <row r="78" customFormat="false" ht="22" hidden="false" customHeight="true" outlineLevel="0" collapsed="false">
      <c r="A78" s="2" t="s">
        <v>311</v>
      </c>
      <c r="B78" s="2" t="b">
        <f aca="false">_xlfn.ISFORMULA(Observed!J22)</f>
        <v>1</v>
      </c>
      <c r="C78" s="2"/>
      <c r="D78" s="2"/>
      <c r="E78" s="2"/>
      <c r="F78" s="2"/>
      <c r="G78" s="2"/>
    </row>
    <row r="79" customFormat="false" ht="22" hidden="false" customHeight="true" outlineLevel="0" collapsed="false">
      <c r="A79" s="2" t="s">
        <v>312</v>
      </c>
      <c r="B79" s="2" t="b">
        <f aca="false">_xlfn.ISFORMULA(Observed!K22)</f>
        <v>1</v>
      </c>
      <c r="C79" s="2"/>
      <c r="D79" s="2"/>
      <c r="E79" s="2"/>
      <c r="F79" s="2"/>
      <c r="G79" s="2"/>
    </row>
    <row r="80" customFormat="false" ht="22" hidden="false" customHeight="true" outlineLevel="0" collapsed="false">
      <c r="A80" s="2" t="s">
        <v>313</v>
      </c>
      <c r="B80" s="2" t="b">
        <f aca="false">_xlfn.ISFORMULA(Observed!L22)</f>
        <v>1</v>
      </c>
      <c r="C80" s="2"/>
      <c r="D80" s="2"/>
      <c r="E80" s="2"/>
      <c r="F80" s="2"/>
      <c r="G80" s="2"/>
    </row>
    <row r="81" customFormat="false" ht="22" hidden="false" customHeight="true" outlineLevel="0" collapsed="false">
      <c r="A81" s="2" t="s">
        <v>314</v>
      </c>
      <c r="B81" s="2" t="b">
        <f aca="false">_xlfn.ISFORMULA(Observed!J23)</f>
        <v>1</v>
      </c>
      <c r="C81" s="2"/>
      <c r="D81" s="2"/>
      <c r="E81" s="2"/>
      <c r="F81" s="2"/>
      <c r="G81" s="2"/>
    </row>
    <row r="82" customFormat="false" ht="22" hidden="false" customHeight="true" outlineLevel="0" collapsed="false">
      <c r="A82" s="2" t="s">
        <v>315</v>
      </c>
      <c r="B82" s="2" t="b">
        <f aca="false">_xlfn.ISFORMULA(Observed!K23)</f>
        <v>1</v>
      </c>
      <c r="C82" s="2"/>
      <c r="D82" s="2"/>
      <c r="E82" s="2"/>
      <c r="F82" s="2"/>
      <c r="G82" s="2"/>
    </row>
    <row r="83" customFormat="false" ht="22" hidden="false" customHeight="true" outlineLevel="0" collapsed="false">
      <c r="A83" s="2" t="s">
        <v>316</v>
      </c>
      <c r="B83" s="2" t="b">
        <f aca="false">_xlfn.ISFORMULA(Observed!L23)</f>
        <v>1</v>
      </c>
      <c r="C83" s="2"/>
      <c r="D83" s="2"/>
      <c r="E83" s="2"/>
      <c r="F83" s="2"/>
      <c r="G83" s="2"/>
    </row>
    <row r="84" customFormat="false" ht="22" hidden="false" customHeight="true" outlineLevel="0" collapsed="false">
      <c r="A84" s="2" t="s">
        <v>317</v>
      </c>
      <c r="B84" s="2" t="b">
        <f aca="false">_xlfn.ISFORMULA(Observed!J24)</f>
        <v>1</v>
      </c>
      <c r="C84" s="2"/>
      <c r="D84" s="2"/>
      <c r="E84" s="2"/>
      <c r="F84" s="2"/>
      <c r="G84" s="2"/>
    </row>
    <row r="85" customFormat="false" ht="22" hidden="false" customHeight="true" outlineLevel="0" collapsed="false">
      <c r="A85" s="2" t="s">
        <v>318</v>
      </c>
      <c r="B85" s="2" t="b">
        <f aca="false">_xlfn.ISFORMULA(Observed!K24)</f>
        <v>1</v>
      </c>
      <c r="C85" s="2"/>
      <c r="D85" s="2"/>
      <c r="E85" s="2"/>
      <c r="F85" s="2"/>
      <c r="G85" s="2"/>
    </row>
    <row r="86" customFormat="false" ht="22" hidden="false" customHeight="true" outlineLevel="0" collapsed="false">
      <c r="A86" s="2" t="s">
        <v>319</v>
      </c>
      <c r="B86" s="2" t="b">
        <f aca="false">_xlfn.ISFORMULA(Observed!L24)</f>
        <v>1</v>
      </c>
      <c r="C86" s="2"/>
      <c r="D86" s="2"/>
      <c r="E86" s="2"/>
      <c r="F86" s="2"/>
      <c r="G86" s="2"/>
    </row>
    <row r="87" customFormat="false" ht="22" hidden="false" customHeight="true" outlineLevel="0" collapsed="false">
      <c r="A87" s="2" t="s">
        <v>320</v>
      </c>
      <c r="B87" s="2" t="b">
        <f aca="false">_xlfn.ISFORMULA(Observed!J25)</f>
        <v>1</v>
      </c>
      <c r="C87" s="2"/>
      <c r="D87" s="2"/>
      <c r="E87" s="2"/>
      <c r="F87" s="2"/>
      <c r="G87" s="2"/>
    </row>
    <row r="88" customFormat="false" ht="22" hidden="false" customHeight="true" outlineLevel="0" collapsed="false">
      <c r="A88" s="2" t="s">
        <v>321</v>
      </c>
      <c r="B88" s="2" t="b">
        <f aca="false">_xlfn.ISFORMULA(Observed!K25)</f>
        <v>1</v>
      </c>
      <c r="C88" s="2"/>
      <c r="D88" s="2"/>
      <c r="E88" s="2"/>
      <c r="F88" s="2"/>
      <c r="G88" s="2"/>
    </row>
    <row r="89" customFormat="false" ht="22" hidden="false" customHeight="true" outlineLevel="0" collapsed="false">
      <c r="A89" s="2" t="s">
        <v>322</v>
      </c>
      <c r="B89" s="2" t="b">
        <f aca="false">_xlfn.ISFORMULA(Observed!L25)</f>
        <v>1</v>
      </c>
      <c r="C89" s="2"/>
      <c r="D89" s="2"/>
      <c r="E89" s="2"/>
      <c r="F89" s="2"/>
      <c r="G89" s="2"/>
    </row>
    <row r="90" customFormat="false" ht="22" hidden="false" customHeight="true" outlineLevel="0" collapsed="false">
      <c r="A90" s="2" t="s">
        <v>323</v>
      </c>
      <c r="B90" s="2" t="b">
        <f aca="false">_xlfn.ISFORMULA(Observed!J26)</f>
        <v>1</v>
      </c>
      <c r="C90" s="2"/>
      <c r="D90" s="2"/>
      <c r="E90" s="2"/>
      <c r="F90" s="2"/>
      <c r="G90" s="2"/>
    </row>
    <row r="91" customFormat="false" ht="22" hidden="false" customHeight="true" outlineLevel="0" collapsed="false">
      <c r="A91" s="2" t="s">
        <v>324</v>
      </c>
      <c r="B91" s="2" t="b">
        <f aca="false">_xlfn.ISFORMULA(Observed!K26)</f>
        <v>1</v>
      </c>
      <c r="C91" s="2"/>
      <c r="D91" s="2"/>
      <c r="E91" s="2"/>
      <c r="F91" s="2"/>
      <c r="G91" s="2"/>
    </row>
    <row r="92" customFormat="false" ht="22" hidden="false" customHeight="true" outlineLevel="0" collapsed="false">
      <c r="A92" s="2" t="s">
        <v>325</v>
      </c>
      <c r="B92" s="2" t="b">
        <f aca="false">_xlfn.ISFORMULA(Observed!L26)</f>
        <v>1</v>
      </c>
      <c r="C92" s="2"/>
      <c r="D92" s="2"/>
      <c r="E92" s="2"/>
      <c r="F92" s="2"/>
      <c r="G92" s="2"/>
    </row>
    <row r="93" customFormat="false" ht="22" hidden="false" customHeight="true" outlineLevel="0" collapsed="false">
      <c r="A93" s="2" t="s">
        <v>326</v>
      </c>
      <c r="B93" s="2" t="b">
        <f aca="false">_xlfn.ISFORMULA(Observed!J27)</f>
        <v>1</v>
      </c>
      <c r="C93" s="2"/>
      <c r="D93" s="2"/>
      <c r="E93" s="2"/>
      <c r="F93" s="2"/>
      <c r="G93" s="2"/>
    </row>
    <row r="94" customFormat="false" ht="22" hidden="false" customHeight="true" outlineLevel="0" collapsed="false">
      <c r="A94" s="2" t="s">
        <v>327</v>
      </c>
      <c r="B94" s="2" t="b">
        <f aca="false">_xlfn.ISFORMULA(Observed!K27)</f>
        <v>1</v>
      </c>
      <c r="C94" s="2"/>
      <c r="D94" s="2"/>
      <c r="E94" s="2"/>
      <c r="F94" s="2"/>
      <c r="G94" s="2"/>
    </row>
    <row r="95" customFormat="false" ht="22" hidden="false" customHeight="true" outlineLevel="0" collapsed="false">
      <c r="A95" s="2" t="s">
        <v>328</v>
      </c>
      <c r="B95" s="2" t="b">
        <f aca="false">_xlfn.ISFORMULA(Observed!L27)</f>
        <v>1</v>
      </c>
      <c r="C95" s="2"/>
      <c r="D95" s="2"/>
      <c r="E95" s="2"/>
      <c r="F95" s="2"/>
      <c r="G95" s="2"/>
    </row>
    <row r="96" customFormat="false" ht="22" hidden="false" customHeight="true" outlineLevel="0" collapsed="false">
      <c r="A96" s="2" t="s">
        <v>329</v>
      </c>
      <c r="B96" s="2" t="b">
        <f aca="false">_xlfn.ISFORMULA(Observed!J28)</f>
        <v>1</v>
      </c>
      <c r="C96" s="2"/>
      <c r="D96" s="2"/>
      <c r="E96" s="2"/>
      <c r="F96" s="2"/>
      <c r="G96" s="2"/>
    </row>
    <row r="97" customFormat="false" ht="22" hidden="false" customHeight="true" outlineLevel="0" collapsed="false">
      <c r="A97" s="2" t="s">
        <v>330</v>
      </c>
      <c r="B97" s="2" t="b">
        <f aca="false">_xlfn.ISFORMULA(Observed!K28)</f>
        <v>1</v>
      </c>
      <c r="C97" s="2"/>
      <c r="D97" s="2"/>
      <c r="E97" s="2"/>
      <c r="F97" s="2"/>
      <c r="G97" s="2"/>
    </row>
    <row r="98" customFormat="false" ht="22" hidden="false" customHeight="true" outlineLevel="0" collapsed="false">
      <c r="A98" s="2" t="s">
        <v>331</v>
      </c>
      <c r="B98" s="2" t="b">
        <f aca="false">_xlfn.ISFORMULA(Observed!L28)</f>
        <v>1</v>
      </c>
      <c r="C98" s="2"/>
      <c r="D98" s="2"/>
      <c r="E98" s="2"/>
      <c r="F98" s="2"/>
      <c r="G98" s="2"/>
    </row>
    <row r="99" customFormat="false" ht="22" hidden="false" customHeight="true" outlineLevel="0" collapsed="false">
      <c r="A99" s="2" t="s">
        <v>332</v>
      </c>
      <c r="B99" s="2" t="b">
        <f aca="false">_xlfn.ISFORMULA(Observed!J29)</f>
        <v>1</v>
      </c>
      <c r="C99" s="2"/>
      <c r="D99" s="2"/>
      <c r="E99" s="2"/>
      <c r="F99" s="2"/>
      <c r="G99" s="2"/>
    </row>
    <row r="100" customFormat="false" ht="22" hidden="false" customHeight="true" outlineLevel="0" collapsed="false">
      <c r="A100" s="2" t="s">
        <v>333</v>
      </c>
      <c r="B100" s="2" t="b">
        <f aca="false">_xlfn.ISFORMULA(Observed!K29)</f>
        <v>1</v>
      </c>
      <c r="C100" s="2"/>
      <c r="D100" s="2"/>
      <c r="E100" s="2"/>
      <c r="F100" s="2"/>
      <c r="G100" s="2"/>
    </row>
    <row r="101" customFormat="false" ht="22" hidden="false" customHeight="true" outlineLevel="0" collapsed="false">
      <c r="A101" s="2" t="s">
        <v>334</v>
      </c>
      <c r="B101" s="2" t="b">
        <f aca="false">_xlfn.ISFORMULA(Observed!L29)</f>
        <v>1</v>
      </c>
      <c r="C101" s="2"/>
      <c r="D101" s="2"/>
      <c r="E101" s="2"/>
      <c r="F101" s="2"/>
      <c r="G101" s="2"/>
    </row>
    <row r="102" customFormat="false" ht="22" hidden="false" customHeight="true" outlineLevel="0" collapsed="false">
      <c r="A102" s="2" t="s">
        <v>335</v>
      </c>
      <c r="B102" s="2" t="b">
        <f aca="false">_xlfn.ISFORMULA(Observed!J30)</f>
        <v>1</v>
      </c>
      <c r="C102" s="2"/>
      <c r="D102" s="2"/>
      <c r="E102" s="2"/>
      <c r="F102" s="2"/>
      <c r="G102" s="2"/>
    </row>
    <row r="103" customFormat="false" ht="22" hidden="false" customHeight="true" outlineLevel="0" collapsed="false">
      <c r="A103" s="2" t="s">
        <v>336</v>
      </c>
      <c r="B103" s="2" t="b">
        <f aca="false">_xlfn.ISFORMULA(Observed!K30)</f>
        <v>1</v>
      </c>
      <c r="C103" s="2"/>
      <c r="D103" s="2"/>
      <c r="E103" s="2"/>
      <c r="F103" s="2"/>
      <c r="G103" s="2"/>
    </row>
    <row r="104" customFormat="false" ht="22" hidden="false" customHeight="true" outlineLevel="0" collapsed="false">
      <c r="A104" s="2" t="s">
        <v>337</v>
      </c>
      <c r="B104" s="2" t="b">
        <f aca="false">_xlfn.ISFORMULA(Observed!L30)</f>
        <v>1</v>
      </c>
      <c r="C104" s="2"/>
      <c r="D104" s="2"/>
      <c r="E104" s="2"/>
      <c r="F104" s="2"/>
      <c r="G104" s="2"/>
    </row>
    <row r="105" customFormat="false" ht="22" hidden="false" customHeight="true" outlineLevel="0" collapsed="false">
      <c r="A105" s="2" t="s">
        <v>338</v>
      </c>
      <c r="B105" s="2" t="b">
        <f aca="false">_xlfn.ISFORMULA(Observed!J31)</f>
        <v>1</v>
      </c>
      <c r="C105" s="2"/>
      <c r="D105" s="2"/>
      <c r="E105" s="2"/>
      <c r="F105" s="2"/>
      <c r="G105" s="2"/>
    </row>
    <row r="106" customFormat="false" ht="22" hidden="false" customHeight="true" outlineLevel="0" collapsed="false">
      <c r="A106" s="2" t="s">
        <v>339</v>
      </c>
      <c r="B106" s="2" t="b">
        <f aca="false">_xlfn.ISFORMULA(Observed!K31)</f>
        <v>1</v>
      </c>
      <c r="C106" s="2"/>
      <c r="D106" s="2"/>
      <c r="E106" s="2"/>
      <c r="F106" s="2"/>
      <c r="G106" s="2"/>
    </row>
    <row r="107" customFormat="false" ht="22" hidden="false" customHeight="true" outlineLevel="0" collapsed="false">
      <c r="A107" s="2" t="s">
        <v>340</v>
      </c>
      <c r="B107" s="2" t="b">
        <f aca="false">_xlfn.ISFORMULA(Observed!L31)</f>
        <v>1</v>
      </c>
      <c r="C107" s="2"/>
      <c r="D107" s="2"/>
      <c r="E107" s="2"/>
      <c r="F107" s="2"/>
      <c r="G107" s="2"/>
    </row>
    <row r="108" customFormat="false" ht="22" hidden="false" customHeight="true" outlineLevel="0" collapsed="false">
      <c r="A108" s="2" t="s">
        <v>341</v>
      </c>
      <c r="B108" s="2" t="b">
        <f aca="false">_xlfn.ISFORMULA(Observed!J32)</f>
        <v>1</v>
      </c>
      <c r="C108" s="2"/>
      <c r="D108" s="2"/>
      <c r="E108" s="2"/>
      <c r="F108" s="2"/>
      <c r="G108" s="2"/>
    </row>
    <row r="109" customFormat="false" ht="22" hidden="false" customHeight="true" outlineLevel="0" collapsed="false">
      <c r="A109" s="2" t="s">
        <v>342</v>
      </c>
      <c r="B109" s="2" t="b">
        <f aca="false">_xlfn.ISFORMULA(Observed!K32)</f>
        <v>1</v>
      </c>
      <c r="C109" s="2"/>
      <c r="D109" s="2"/>
      <c r="E109" s="2"/>
      <c r="F109" s="2"/>
      <c r="G109" s="2"/>
    </row>
    <row r="110" customFormat="false" ht="22" hidden="false" customHeight="true" outlineLevel="0" collapsed="false">
      <c r="A110" s="2" t="s">
        <v>343</v>
      </c>
      <c r="B110" s="2" t="b">
        <f aca="false">_xlfn.ISFORMULA(Observed!L32)</f>
        <v>1</v>
      </c>
      <c r="C110" s="2"/>
      <c r="D110" s="2"/>
      <c r="E110" s="2"/>
      <c r="F110" s="2"/>
      <c r="G110" s="2"/>
    </row>
    <row r="111" customFormat="false" ht="22" hidden="false" customHeight="true" outlineLevel="0" collapsed="false">
      <c r="A111" s="2" t="s">
        <v>344</v>
      </c>
      <c r="B111" s="2" t="b">
        <f aca="false">_xlfn.ISFORMULA(Observed!J33)</f>
        <v>1</v>
      </c>
      <c r="C111" s="2"/>
      <c r="D111" s="2"/>
      <c r="E111" s="2"/>
      <c r="F111" s="2"/>
      <c r="G111" s="2"/>
    </row>
    <row r="112" customFormat="false" ht="22" hidden="false" customHeight="true" outlineLevel="0" collapsed="false">
      <c r="A112" s="2" t="s">
        <v>345</v>
      </c>
      <c r="B112" s="2" t="b">
        <f aca="false">_xlfn.ISFORMULA(Observed!K33)</f>
        <v>1</v>
      </c>
      <c r="C112" s="2"/>
      <c r="D112" s="2"/>
      <c r="E112" s="2"/>
      <c r="F112" s="2"/>
      <c r="G112" s="2"/>
    </row>
    <row r="113" customFormat="false" ht="22" hidden="false" customHeight="true" outlineLevel="0" collapsed="false">
      <c r="A113" s="2" t="s">
        <v>346</v>
      </c>
      <c r="B113" s="2" t="b">
        <f aca="false">_xlfn.ISFORMULA(Observed!L33)</f>
        <v>1</v>
      </c>
      <c r="C113" s="2"/>
      <c r="D113" s="2"/>
      <c r="E113" s="2"/>
      <c r="F113" s="2"/>
      <c r="G113" s="2"/>
    </row>
    <row r="114" customFormat="false" ht="22" hidden="false" customHeight="true" outlineLevel="0" collapsed="false">
      <c r="A114" s="2" t="s">
        <v>347</v>
      </c>
      <c r="B114" s="2" t="b">
        <f aca="false">_xlfn.ISFORMULA(Observed!J34)</f>
        <v>1</v>
      </c>
      <c r="C114" s="2"/>
      <c r="D114" s="2"/>
      <c r="E114" s="2"/>
      <c r="F114" s="2"/>
      <c r="G114" s="2"/>
    </row>
    <row r="115" customFormat="false" ht="22" hidden="false" customHeight="true" outlineLevel="0" collapsed="false">
      <c r="A115" s="2" t="s">
        <v>348</v>
      </c>
      <c r="B115" s="2" t="b">
        <f aca="false">_xlfn.ISFORMULA(Observed!K34)</f>
        <v>1</v>
      </c>
      <c r="C115" s="2"/>
      <c r="D115" s="2"/>
      <c r="E115" s="2"/>
      <c r="F115" s="2"/>
      <c r="G115" s="2"/>
    </row>
    <row r="116" customFormat="false" ht="22" hidden="false" customHeight="true" outlineLevel="0" collapsed="false">
      <c r="A116" s="2" t="s">
        <v>349</v>
      </c>
      <c r="B116" s="2" t="b">
        <f aca="false">_xlfn.ISFORMULA(Observed!L34)</f>
        <v>1</v>
      </c>
      <c r="C116" s="2"/>
      <c r="D116" s="2"/>
      <c r="E116" s="2"/>
      <c r="F116" s="2"/>
      <c r="G116" s="2"/>
    </row>
    <row r="117" customFormat="false" ht="22" hidden="false" customHeight="true" outlineLevel="0" collapsed="false">
      <c r="A117" s="2" t="s">
        <v>350</v>
      </c>
      <c r="B117" s="2" t="b">
        <f aca="false">_xlfn.ISFORMULA(Observed!J35)</f>
        <v>1</v>
      </c>
      <c r="C117" s="2"/>
      <c r="D117" s="2"/>
      <c r="E117" s="2"/>
      <c r="F117" s="2"/>
      <c r="G117" s="2"/>
    </row>
    <row r="118" customFormat="false" ht="22" hidden="false" customHeight="true" outlineLevel="0" collapsed="false">
      <c r="A118" s="2" t="s">
        <v>351</v>
      </c>
      <c r="B118" s="2" t="b">
        <f aca="false">_xlfn.ISFORMULA(Observed!K35)</f>
        <v>1</v>
      </c>
      <c r="C118" s="2"/>
      <c r="D118" s="2"/>
      <c r="E118" s="2"/>
      <c r="F118" s="2"/>
      <c r="G118" s="2"/>
    </row>
    <row r="119" customFormat="false" ht="22" hidden="false" customHeight="true" outlineLevel="0" collapsed="false">
      <c r="A119" s="2" t="s">
        <v>352</v>
      </c>
      <c r="B119" s="2" t="b">
        <f aca="false">_xlfn.ISFORMULA(Observed!L35)</f>
        <v>1</v>
      </c>
      <c r="C119" s="2"/>
      <c r="D119" s="2"/>
      <c r="E119" s="2"/>
      <c r="F119" s="2"/>
      <c r="G119" s="2"/>
    </row>
    <row r="120" customFormat="false" ht="22" hidden="false" customHeight="true" outlineLevel="0" collapsed="false">
      <c r="A120" s="2" t="s">
        <v>353</v>
      </c>
      <c r="B120" s="2" t="b">
        <f aca="false">_xlfn.ISFORMULA(Observed!J36)</f>
        <v>1</v>
      </c>
      <c r="C120" s="2"/>
      <c r="D120" s="2"/>
      <c r="E120" s="2"/>
      <c r="F120" s="2"/>
      <c r="G120" s="2"/>
    </row>
    <row r="121" customFormat="false" ht="22" hidden="false" customHeight="true" outlineLevel="0" collapsed="false">
      <c r="A121" s="2" t="s">
        <v>354</v>
      </c>
      <c r="B121" s="2" t="b">
        <f aca="false">_xlfn.ISFORMULA(Observed!K36)</f>
        <v>1</v>
      </c>
      <c r="C121" s="2"/>
      <c r="D121" s="2"/>
      <c r="E121" s="2"/>
      <c r="F121" s="2"/>
      <c r="G121" s="2"/>
    </row>
    <row r="122" customFormat="false" ht="22" hidden="false" customHeight="true" outlineLevel="0" collapsed="false">
      <c r="A122" s="2" t="s">
        <v>355</v>
      </c>
      <c r="B122" s="2" t="b">
        <f aca="false">_xlfn.ISFORMULA(Observed!L36)</f>
        <v>1</v>
      </c>
      <c r="C122" s="2"/>
      <c r="D122" s="2"/>
      <c r="E122" s="2"/>
      <c r="F122" s="2"/>
      <c r="G122" s="2"/>
    </row>
    <row r="123" customFormat="false" ht="22" hidden="false" customHeight="true" outlineLevel="0" collapsed="false">
      <c r="A123" s="2" t="s">
        <v>356</v>
      </c>
      <c r="B123" s="2" t="b">
        <f aca="false">_xlfn.ISFORMULA(Observed!J37)</f>
        <v>1</v>
      </c>
      <c r="C123" s="2"/>
      <c r="D123" s="2"/>
      <c r="E123" s="2"/>
      <c r="F123" s="2"/>
      <c r="G123" s="2"/>
    </row>
    <row r="124" customFormat="false" ht="22" hidden="false" customHeight="true" outlineLevel="0" collapsed="false">
      <c r="A124" s="2" t="s">
        <v>357</v>
      </c>
      <c r="B124" s="2" t="b">
        <f aca="false">_xlfn.ISFORMULA(Observed!K37)</f>
        <v>1</v>
      </c>
      <c r="C124" s="2"/>
      <c r="D124" s="2"/>
      <c r="E124" s="2"/>
      <c r="F124" s="2"/>
      <c r="G124" s="2"/>
    </row>
    <row r="125" customFormat="false" ht="22" hidden="false" customHeight="true" outlineLevel="0" collapsed="false">
      <c r="A125" s="2" t="s">
        <v>358</v>
      </c>
      <c r="B125" s="2" t="b">
        <f aca="false">_xlfn.ISFORMULA(Observed!L37)</f>
        <v>1</v>
      </c>
      <c r="C125" s="2"/>
      <c r="D125" s="2"/>
      <c r="E125" s="2"/>
      <c r="F125" s="2"/>
      <c r="G125" s="2"/>
    </row>
    <row r="126" customFormat="false" ht="22" hidden="false" customHeight="true" outlineLevel="0" collapsed="false">
      <c r="A126" s="33" t="s">
        <v>359</v>
      </c>
      <c r="B126" s="33" t="b">
        <f aca="false">_xlfn.ISFORMULA(Observed!J38)</f>
        <v>1</v>
      </c>
    </row>
    <row r="127" customFormat="false" ht="22" hidden="false" customHeight="true" outlineLevel="0" collapsed="false">
      <c r="A127" s="33" t="s">
        <v>360</v>
      </c>
      <c r="B127" s="33" t="b">
        <f aca="false">_xlfn.ISFORMULA(Observed!K38)</f>
        <v>1</v>
      </c>
    </row>
    <row r="128" customFormat="false" ht="22" hidden="false" customHeight="true" outlineLevel="0" collapsed="false">
      <c r="A128" s="33" t="s">
        <v>361</v>
      </c>
      <c r="B128" s="33" t="b">
        <f aca="false">_xlfn.ISFORMULA(Observed!L38)</f>
        <v>1</v>
      </c>
    </row>
    <row r="129" customFormat="false" ht="22" hidden="false" customHeight="true" outlineLevel="0" collapsed="false">
      <c r="A129" s="33" t="s">
        <v>362</v>
      </c>
      <c r="B129" s="33" t="b">
        <f aca="false">_xlfn.ISFORMULA(Observed!J39)</f>
        <v>1</v>
      </c>
    </row>
    <row r="130" customFormat="false" ht="22" hidden="false" customHeight="true" outlineLevel="0" collapsed="false">
      <c r="A130" s="33" t="s">
        <v>363</v>
      </c>
      <c r="B130" s="33" t="b">
        <f aca="false">_xlfn.ISFORMULA(Observed!K39)</f>
        <v>1</v>
      </c>
    </row>
    <row r="131" customFormat="false" ht="22" hidden="false" customHeight="true" outlineLevel="0" collapsed="false">
      <c r="A131" s="33" t="s">
        <v>364</v>
      </c>
      <c r="B131" s="33" t="b">
        <f aca="false">_xlfn.ISFORMULA(Observed!L39)</f>
        <v>1</v>
      </c>
    </row>
    <row r="132" customFormat="false" ht="22" hidden="false" customHeight="true" outlineLevel="0" collapsed="false">
      <c r="A132" s="33" t="s">
        <v>365</v>
      </c>
      <c r="B132" s="33" t="b">
        <f aca="false">_xlfn.ISFORMULA(Observed!J40)</f>
        <v>1</v>
      </c>
    </row>
    <row r="133" customFormat="false" ht="22" hidden="false" customHeight="true" outlineLevel="0" collapsed="false">
      <c r="A133" s="33" t="s">
        <v>366</v>
      </c>
      <c r="B133" s="33" t="b">
        <f aca="false">_xlfn.ISFORMULA(Observed!K40)</f>
        <v>1</v>
      </c>
    </row>
    <row r="134" customFormat="false" ht="22" hidden="false" customHeight="true" outlineLevel="0" collapsed="false">
      <c r="A134" s="33" t="s">
        <v>367</v>
      </c>
      <c r="B134" s="33" t="b">
        <f aca="false">_xlfn.ISFORMULA(Observed!L40)</f>
        <v>1</v>
      </c>
    </row>
    <row r="135" customFormat="false" ht="22" hidden="false" customHeight="true" outlineLevel="0" collapsed="false">
      <c r="A135" s="33" t="s">
        <v>368</v>
      </c>
      <c r="B135" s="33" t="b">
        <f aca="false">_xlfn.ISFORMULA(Observed!J41)</f>
        <v>1</v>
      </c>
    </row>
    <row r="136" customFormat="false" ht="22" hidden="false" customHeight="true" outlineLevel="0" collapsed="false">
      <c r="A136" s="33" t="s">
        <v>369</v>
      </c>
      <c r="B136" s="33" t="b">
        <f aca="false">_xlfn.ISFORMULA(Observed!K41)</f>
        <v>1</v>
      </c>
    </row>
    <row r="137" customFormat="false" ht="22" hidden="false" customHeight="true" outlineLevel="0" collapsed="false">
      <c r="A137" s="33" t="s">
        <v>370</v>
      </c>
      <c r="B137" s="33" t="b">
        <f aca="false">_xlfn.ISFORMULA(Observed!L41)</f>
        <v>1</v>
      </c>
    </row>
    <row r="138" customFormat="false" ht="22" hidden="false" customHeight="true" outlineLevel="0" collapsed="false">
      <c r="A138" s="33" t="s">
        <v>371</v>
      </c>
      <c r="B138" s="33" t="b">
        <f aca="false">_xlfn.ISFORMULA(Observed!J42)</f>
        <v>1</v>
      </c>
    </row>
    <row r="139" customFormat="false" ht="22" hidden="false" customHeight="true" outlineLevel="0" collapsed="false">
      <c r="A139" s="33" t="s">
        <v>372</v>
      </c>
      <c r="B139" s="33" t="b">
        <f aca="false">_xlfn.ISFORMULA(Observed!K42)</f>
        <v>1</v>
      </c>
    </row>
    <row r="140" customFormat="false" ht="22" hidden="false" customHeight="true" outlineLevel="0" collapsed="false">
      <c r="A140" s="33" t="s">
        <v>373</v>
      </c>
      <c r="B140" s="33" t="b">
        <f aca="false">_xlfn.ISFORMULA(Observed!L42)</f>
        <v>1</v>
      </c>
    </row>
    <row r="141" customFormat="false" ht="22" hidden="false" customHeight="true" outlineLevel="0" collapsed="false">
      <c r="A141" s="33" t="s">
        <v>374</v>
      </c>
      <c r="B141" s="33" t="b">
        <f aca="false">_xlfn.ISFORMULA(Observed!J43)</f>
        <v>1</v>
      </c>
    </row>
    <row r="142" customFormat="false" ht="22" hidden="false" customHeight="true" outlineLevel="0" collapsed="false">
      <c r="A142" s="33" t="s">
        <v>375</v>
      </c>
      <c r="B142" s="33" t="b">
        <f aca="false">_xlfn.ISFORMULA(Observed!K43)</f>
        <v>1</v>
      </c>
    </row>
    <row r="143" customFormat="false" ht="22" hidden="false" customHeight="true" outlineLevel="0" collapsed="false">
      <c r="A143" s="33" t="s">
        <v>376</v>
      </c>
      <c r="B143" s="33" t="b">
        <f aca="false">_xlfn.ISFORMULA(Observed!L43)</f>
        <v>1</v>
      </c>
    </row>
    <row r="144" customFormat="false" ht="22" hidden="false" customHeight="true" outlineLevel="0" collapsed="false">
      <c r="A144" s="33" t="s">
        <v>377</v>
      </c>
      <c r="B144" s="33" t="b">
        <f aca="false">_xlfn.ISFORMULA(Observed!J44)</f>
        <v>1</v>
      </c>
    </row>
    <row r="145" customFormat="false" ht="22" hidden="false" customHeight="true" outlineLevel="0" collapsed="false">
      <c r="A145" s="33" t="s">
        <v>378</v>
      </c>
      <c r="B145" s="33" t="b">
        <f aca="false">_xlfn.ISFORMULA(Observed!K44)</f>
        <v>1</v>
      </c>
    </row>
    <row r="146" customFormat="false" ht="22" hidden="false" customHeight="true" outlineLevel="0" collapsed="false">
      <c r="A146" s="33" t="s">
        <v>379</v>
      </c>
      <c r="B146" s="33" t="b">
        <f aca="false">_xlfn.ISFORMULA(Observed!L44)</f>
        <v>1</v>
      </c>
    </row>
    <row r="147" customFormat="false" ht="22" hidden="false" customHeight="true" outlineLevel="0" collapsed="false">
      <c r="A147" s="33" t="s">
        <v>380</v>
      </c>
      <c r="B147" s="33" t="b">
        <f aca="false">_xlfn.ISFORMULA(Observed!J45)</f>
        <v>1</v>
      </c>
    </row>
    <row r="148" customFormat="false" ht="22" hidden="false" customHeight="true" outlineLevel="0" collapsed="false">
      <c r="A148" s="33" t="s">
        <v>381</v>
      </c>
      <c r="B148" s="33" t="b">
        <f aca="false">_xlfn.ISFORMULA(Observed!K45)</f>
        <v>1</v>
      </c>
    </row>
    <row r="149" customFormat="false" ht="22" hidden="false" customHeight="true" outlineLevel="0" collapsed="false">
      <c r="A149" s="33" t="s">
        <v>382</v>
      </c>
      <c r="B149" s="33" t="b">
        <f aca="false">_xlfn.ISFORMULA(Observed!L45)</f>
        <v>1</v>
      </c>
    </row>
    <row r="150" customFormat="false" ht="22" hidden="false" customHeight="true" outlineLevel="0" collapsed="false">
      <c r="A150" s="33" t="s">
        <v>383</v>
      </c>
      <c r="B150" s="33" t="b">
        <f aca="false">_xlfn.ISFORMULA(Observed!J46)</f>
        <v>1</v>
      </c>
    </row>
    <row r="151" customFormat="false" ht="22" hidden="false" customHeight="true" outlineLevel="0" collapsed="false">
      <c r="A151" s="33" t="s">
        <v>384</v>
      </c>
      <c r="B151" s="33" t="b">
        <f aca="false">_xlfn.ISFORMULA(Observed!K46)</f>
        <v>1</v>
      </c>
    </row>
    <row r="152" customFormat="false" ht="22" hidden="false" customHeight="true" outlineLevel="0" collapsed="false">
      <c r="A152" s="33" t="s">
        <v>385</v>
      </c>
      <c r="B152" s="33" t="b">
        <f aca="false">_xlfn.ISFORMULA(Observed!L46)</f>
        <v>1</v>
      </c>
    </row>
    <row r="153" customFormat="false" ht="22" hidden="false" customHeight="true" outlineLevel="0" collapsed="false">
      <c r="A153" s="33" t="s">
        <v>386</v>
      </c>
      <c r="B153" s="33" t="b">
        <f aca="false">_xlfn.ISFORMULA(Observed!J47)</f>
        <v>1</v>
      </c>
    </row>
    <row r="154" customFormat="false" ht="22" hidden="false" customHeight="true" outlineLevel="0" collapsed="false">
      <c r="A154" s="33" t="s">
        <v>387</v>
      </c>
      <c r="B154" s="33" t="b">
        <f aca="false">_xlfn.ISFORMULA(Observed!K47)</f>
        <v>1</v>
      </c>
    </row>
    <row r="155" customFormat="false" ht="22" hidden="false" customHeight="true" outlineLevel="0" collapsed="false">
      <c r="A155" s="33" t="s">
        <v>388</v>
      </c>
      <c r="B155" s="33" t="b">
        <f aca="false">_xlfn.ISFORMULA(Observed!L47)</f>
        <v>1</v>
      </c>
    </row>
    <row r="156" customFormat="false" ht="22" hidden="false" customHeight="true" outlineLevel="0" collapsed="false">
      <c r="A156" s="33" t="s">
        <v>389</v>
      </c>
      <c r="B156" s="33" t="b">
        <f aca="false">_xlfn.ISFORMULA(Observed!J48)</f>
        <v>1</v>
      </c>
    </row>
    <row r="157" customFormat="false" ht="22" hidden="false" customHeight="true" outlineLevel="0" collapsed="false">
      <c r="A157" s="33" t="s">
        <v>390</v>
      </c>
      <c r="B157" s="33" t="b">
        <f aca="false">_xlfn.ISFORMULA(Observed!K48)</f>
        <v>1</v>
      </c>
    </row>
    <row r="158" customFormat="false" ht="22" hidden="false" customHeight="true" outlineLevel="0" collapsed="false">
      <c r="A158" s="33" t="s">
        <v>391</v>
      </c>
      <c r="B158" s="33" t="b">
        <f aca="false">_xlfn.ISFORMULA(Observed!L48)</f>
        <v>1</v>
      </c>
    </row>
    <row r="159" customFormat="false" ht="22" hidden="false" customHeight="true" outlineLevel="0" collapsed="false">
      <c r="A159" s="33" t="s">
        <v>392</v>
      </c>
      <c r="B159" s="33" t="b">
        <f aca="false">_xlfn.ISFORMULA(Observed!J49)</f>
        <v>1</v>
      </c>
    </row>
    <row r="160" customFormat="false" ht="22" hidden="false" customHeight="true" outlineLevel="0" collapsed="false">
      <c r="A160" s="33" t="s">
        <v>393</v>
      </c>
      <c r="B160" s="33" t="b">
        <f aca="false">_xlfn.ISFORMULA(Observed!K49)</f>
        <v>1</v>
      </c>
    </row>
    <row r="161" customFormat="false" ht="22" hidden="false" customHeight="true" outlineLevel="0" collapsed="false">
      <c r="A161" s="33" t="s">
        <v>394</v>
      </c>
      <c r="B161" s="33" t="b">
        <f aca="false">_xlfn.ISFORMULA(Observed!L49)</f>
        <v>1</v>
      </c>
    </row>
    <row r="162" customFormat="false" ht="22" hidden="false" customHeight="true" outlineLevel="0" collapsed="false">
      <c r="A162" s="33" t="s">
        <v>395</v>
      </c>
      <c r="B162" s="33" t="b">
        <f aca="false">_xlfn.ISFORMULA(Observed!J50)</f>
        <v>1</v>
      </c>
    </row>
    <row r="163" customFormat="false" ht="22" hidden="false" customHeight="true" outlineLevel="0" collapsed="false">
      <c r="A163" s="33" t="s">
        <v>396</v>
      </c>
      <c r="B163" s="33" t="b">
        <f aca="false">_xlfn.ISFORMULA(Observed!K50)</f>
        <v>1</v>
      </c>
    </row>
    <row r="164" customFormat="false" ht="22" hidden="false" customHeight="true" outlineLevel="0" collapsed="false">
      <c r="A164" s="33" t="s">
        <v>397</v>
      </c>
      <c r="B164" s="33" t="b">
        <f aca="false">_xlfn.ISFORMULA(Observed!L50)</f>
        <v>1</v>
      </c>
    </row>
    <row r="165" customFormat="false" ht="22" hidden="false" customHeight="true" outlineLevel="0" collapsed="false">
      <c r="A165" s="33" t="s">
        <v>398</v>
      </c>
      <c r="B165" s="33" t="b">
        <f aca="false">_xlfn.ISFORMULA(Observed!J51)</f>
        <v>1</v>
      </c>
    </row>
    <row r="166" customFormat="false" ht="22" hidden="false" customHeight="true" outlineLevel="0" collapsed="false">
      <c r="A166" s="33" t="s">
        <v>399</v>
      </c>
      <c r="B166" s="33" t="b">
        <f aca="false">_xlfn.ISFORMULA(Observed!K51)</f>
        <v>1</v>
      </c>
    </row>
    <row r="167" customFormat="false" ht="22" hidden="false" customHeight="true" outlineLevel="0" collapsed="false">
      <c r="A167" s="33" t="s">
        <v>400</v>
      </c>
      <c r="B167" s="33" t="b">
        <f aca="false">_xlfn.ISFORMULA(Observed!L51)</f>
        <v>1</v>
      </c>
    </row>
    <row r="168" customFormat="false" ht="22" hidden="false" customHeight="true" outlineLevel="0" collapsed="false">
      <c r="A168" s="33" t="s">
        <v>401</v>
      </c>
      <c r="B168" s="33" t="b">
        <f aca="false">_xlfn.ISFORMULA(Observed!J52)</f>
        <v>1</v>
      </c>
    </row>
    <row r="169" customFormat="false" ht="22" hidden="false" customHeight="true" outlineLevel="0" collapsed="false">
      <c r="A169" s="33" t="s">
        <v>402</v>
      </c>
      <c r="B169" s="33" t="b">
        <f aca="false">_xlfn.ISFORMULA(Observed!K52)</f>
        <v>1</v>
      </c>
    </row>
    <row r="170" customFormat="false" ht="22" hidden="false" customHeight="true" outlineLevel="0" collapsed="false">
      <c r="A170" s="33" t="s">
        <v>403</v>
      </c>
      <c r="B170" s="33" t="b">
        <f aca="false">_xlfn.ISFORMULA(Observed!L52)</f>
        <v>1</v>
      </c>
    </row>
    <row r="171" customFormat="false" ht="22" hidden="false" customHeight="true" outlineLevel="0" collapsed="false">
      <c r="A171" s="33" t="s">
        <v>404</v>
      </c>
      <c r="B171" s="33" t="b">
        <f aca="false">_xlfn.ISFORMULA(Observed!J53)</f>
        <v>1</v>
      </c>
    </row>
    <row r="172" customFormat="false" ht="22" hidden="false" customHeight="true" outlineLevel="0" collapsed="false">
      <c r="A172" s="33" t="s">
        <v>405</v>
      </c>
      <c r="B172" s="33" t="b">
        <f aca="false">_xlfn.ISFORMULA(Observed!K53)</f>
        <v>1</v>
      </c>
    </row>
    <row r="173" customFormat="false" ht="22" hidden="false" customHeight="true" outlineLevel="0" collapsed="false">
      <c r="A173" s="33" t="s">
        <v>406</v>
      </c>
      <c r="B173" s="33" t="b">
        <f aca="false">_xlfn.ISFORMULA(Observed!L53)</f>
        <v>1</v>
      </c>
    </row>
    <row r="174" customFormat="false" ht="22" hidden="false" customHeight="true" outlineLevel="0" collapsed="false">
      <c r="A174" s="33" t="s">
        <v>407</v>
      </c>
      <c r="B174" s="33" t="b">
        <f aca="false">_xlfn.ISFORMULA(Observed!J54)</f>
        <v>1</v>
      </c>
    </row>
    <row r="175" customFormat="false" ht="22" hidden="false" customHeight="true" outlineLevel="0" collapsed="false">
      <c r="A175" s="33" t="s">
        <v>408</v>
      </c>
      <c r="B175" s="33" t="b">
        <f aca="false">_xlfn.ISFORMULA(Observed!K54)</f>
        <v>1</v>
      </c>
    </row>
    <row r="176" customFormat="false" ht="22" hidden="false" customHeight="true" outlineLevel="0" collapsed="false">
      <c r="A176" s="33" t="s">
        <v>409</v>
      </c>
      <c r="B176" s="33" t="b">
        <f aca="false">_xlfn.ISFORMULA(Observed!L54)</f>
        <v>1</v>
      </c>
    </row>
    <row r="177" customFormat="false" ht="22" hidden="false" customHeight="true" outlineLevel="0" collapsed="false">
      <c r="A177" s="33" t="s">
        <v>410</v>
      </c>
      <c r="B177" s="33" t="b">
        <f aca="false">_xlfn.ISFORMULA(Observed!J55)</f>
        <v>1</v>
      </c>
    </row>
    <row r="178" customFormat="false" ht="22" hidden="false" customHeight="true" outlineLevel="0" collapsed="false">
      <c r="A178" s="33" t="s">
        <v>411</v>
      </c>
      <c r="B178" s="33" t="b">
        <f aca="false">_xlfn.ISFORMULA(Observed!K55)</f>
        <v>1</v>
      </c>
    </row>
    <row r="179" customFormat="false" ht="22" hidden="false" customHeight="true" outlineLevel="0" collapsed="false">
      <c r="A179" s="33" t="s">
        <v>412</v>
      </c>
      <c r="B179" s="33" t="b">
        <f aca="false">_xlfn.ISFORMULA(Observed!L55)</f>
        <v>1</v>
      </c>
    </row>
    <row r="180" customFormat="false" ht="22" hidden="false" customHeight="true" outlineLevel="0" collapsed="false">
      <c r="A180" s="33" t="s">
        <v>413</v>
      </c>
      <c r="B180" s="33" t="b">
        <f aca="false">_xlfn.ISFORMULA(Observed!J56)</f>
        <v>1</v>
      </c>
    </row>
    <row r="181" customFormat="false" ht="22" hidden="false" customHeight="true" outlineLevel="0" collapsed="false">
      <c r="A181" s="33" t="s">
        <v>414</v>
      </c>
      <c r="B181" s="33" t="b">
        <f aca="false">_xlfn.ISFORMULA(Observed!K56)</f>
        <v>1</v>
      </c>
    </row>
    <row r="182" customFormat="false" ht="22" hidden="false" customHeight="true" outlineLevel="0" collapsed="false">
      <c r="A182" s="33" t="s">
        <v>415</v>
      </c>
      <c r="B182" s="33" t="b">
        <f aca="false">_xlfn.ISFORMULA(Observed!L56)</f>
        <v>1</v>
      </c>
    </row>
    <row r="183" customFormat="false" ht="22" hidden="false" customHeight="true" outlineLevel="0" collapsed="false">
      <c r="A183" s="33" t="s">
        <v>416</v>
      </c>
      <c r="B183" s="33" t="b">
        <f aca="false">_xlfn.ISFORMULA(Observed!J57)</f>
        <v>1</v>
      </c>
    </row>
    <row r="184" customFormat="false" ht="22" hidden="false" customHeight="true" outlineLevel="0" collapsed="false">
      <c r="A184" s="33" t="s">
        <v>417</v>
      </c>
      <c r="B184" s="33" t="b">
        <f aca="false">_xlfn.ISFORMULA(Observed!K57)</f>
        <v>1</v>
      </c>
    </row>
    <row r="185" customFormat="false" ht="22" hidden="false" customHeight="true" outlineLevel="0" collapsed="false">
      <c r="A185" s="33" t="s">
        <v>418</v>
      </c>
      <c r="B185" s="33" t="b">
        <f aca="false">_xlfn.ISFORMULA(Observed!L57)</f>
        <v>1</v>
      </c>
    </row>
    <row r="186" customFormat="false" ht="22" hidden="false" customHeight="true" outlineLevel="0" collapsed="false">
      <c r="A186" s="33" t="s">
        <v>419</v>
      </c>
      <c r="B186" s="33" t="b">
        <f aca="false">_xlfn.ISFORMULA(Observed!J58)</f>
        <v>1</v>
      </c>
    </row>
    <row r="187" customFormat="false" ht="22" hidden="false" customHeight="true" outlineLevel="0" collapsed="false">
      <c r="A187" s="33" t="s">
        <v>420</v>
      </c>
      <c r="B187" s="33" t="b">
        <f aca="false">_xlfn.ISFORMULA(Observed!K58)</f>
        <v>1</v>
      </c>
    </row>
    <row r="188" customFormat="false" ht="22" hidden="false" customHeight="true" outlineLevel="0" collapsed="false">
      <c r="A188" s="33" t="s">
        <v>421</v>
      </c>
      <c r="B188" s="33" t="b">
        <f aca="false">_xlfn.ISFORMULA(Observed!L58)</f>
        <v>1</v>
      </c>
    </row>
    <row r="189" customFormat="false" ht="22" hidden="false" customHeight="true" outlineLevel="0" collapsed="false">
      <c r="A189" s="33" t="s">
        <v>422</v>
      </c>
      <c r="B189" s="33" t="b">
        <f aca="false">_xlfn.ISFORMULA(Observed!J59)</f>
        <v>1</v>
      </c>
    </row>
    <row r="190" customFormat="false" ht="22" hidden="false" customHeight="true" outlineLevel="0" collapsed="false">
      <c r="A190" s="33" t="s">
        <v>423</v>
      </c>
      <c r="B190" s="33" t="b">
        <f aca="false">_xlfn.ISFORMULA(Observed!K59)</f>
        <v>1</v>
      </c>
    </row>
    <row r="191" customFormat="false" ht="22" hidden="false" customHeight="true" outlineLevel="0" collapsed="false">
      <c r="A191" s="33" t="s">
        <v>424</v>
      </c>
      <c r="B191" s="33" t="b">
        <f aca="false">_xlfn.ISFORMULA(Observed!L59)</f>
        <v>1</v>
      </c>
    </row>
    <row r="192" customFormat="false" ht="22" hidden="false" customHeight="true" outlineLevel="0" collapsed="false">
      <c r="A192" s="33" t="s">
        <v>425</v>
      </c>
      <c r="B192" s="33" t="b">
        <f aca="false">_xlfn.ISFORMULA(Observed!J60)</f>
        <v>1</v>
      </c>
    </row>
    <row r="193" customFormat="false" ht="22" hidden="false" customHeight="true" outlineLevel="0" collapsed="false">
      <c r="A193" s="33" t="s">
        <v>426</v>
      </c>
      <c r="B193" s="33" t="b">
        <f aca="false">_xlfn.ISFORMULA(Observed!K60)</f>
        <v>1</v>
      </c>
    </row>
    <row r="194" customFormat="false" ht="22" hidden="false" customHeight="true" outlineLevel="0" collapsed="false">
      <c r="A194" s="33" t="s">
        <v>427</v>
      </c>
      <c r="B194" s="33" t="b">
        <f aca="false">_xlfn.ISFORMULA(Observed!L60)</f>
        <v>1</v>
      </c>
    </row>
    <row r="195" customFormat="false" ht="22" hidden="false" customHeight="true" outlineLevel="0" collapsed="false">
      <c r="A195" s="33" t="s">
        <v>428</v>
      </c>
      <c r="B195" s="33" t="b">
        <f aca="false">_xlfn.ISFORMULA(Observed!J61)</f>
        <v>1</v>
      </c>
    </row>
    <row r="196" customFormat="false" ht="22" hidden="false" customHeight="true" outlineLevel="0" collapsed="false">
      <c r="A196" s="33" t="s">
        <v>429</v>
      </c>
      <c r="B196" s="33" t="b">
        <f aca="false">_xlfn.ISFORMULA(Observed!K61)</f>
        <v>1</v>
      </c>
    </row>
    <row r="197" customFormat="false" ht="22" hidden="false" customHeight="true" outlineLevel="0" collapsed="false">
      <c r="A197" s="33" t="s">
        <v>430</v>
      </c>
      <c r="B197" s="33" t="b">
        <f aca="false">_xlfn.ISFORMULA(Observed!L61)</f>
        <v>1</v>
      </c>
    </row>
    <row r="198" customFormat="false" ht="22" hidden="false" customHeight="true" outlineLevel="0" collapsed="false">
      <c r="A198" s="33" t="s">
        <v>431</v>
      </c>
      <c r="B198" s="33" t="b">
        <f aca="false">_xlfn.ISFORMULA(Observed!J62)</f>
        <v>1</v>
      </c>
    </row>
    <row r="199" customFormat="false" ht="22" hidden="false" customHeight="true" outlineLevel="0" collapsed="false">
      <c r="A199" s="33" t="s">
        <v>432</v>
      </c>
      <c r="B199" s="33" t="b">
        <f aca="false">_xlfn.ISFORMULA(Observed!K62)</f>
        <v>1</v>
      </c>
    </row>
    <row r="200" customFormat="false" ht="22" hidden="false" customHeight="true" outlineLevel="0" collapsed="false">
      <c r="A200" s="33" t="s">
        <v>433</v>
      </c>
      <c r="B200" s="33" t="b">
        <f aca="false">_xlfn.ISFORMULA(Observed!L62)</f>
        <v>1</v>
      </c>
    </row>
    <row r="201" customFormat="false" ht="22" hidden="false" customHeight="true" outlineLevel="0" collapsed="false">
      <c r="A201" s="33" t="s">
        <v>434</v>
      </c>
      <c r="B201" s="33" t="b">
        <f aca="false">_xlfn.ISFORMULA(Observed!J63)</f>
        <v>1</v>
      </c>
    </row>
    <row r="202" customFormat="false" ht="22" hidden="false" customHeight="true" outlineLevel="0" collapsed="false">
      <c r="A202" s="33" t="s">
        <v>435</v>
      </c>
      <c r="B202" s="33" t="b">
        <f aca="false">_xlfn.ISFORMULA(Observed!K63)</f>
        <v>1</v>
      </c>
    </row>
    <row r="203" customFormat="false" ht="22" hidden="false" customHeight="true" outlineLevel="0" collapsed="false">
      <c r="A203" s="33" t="s">
        <v>436</v>
      </c>
      <c r="B203" s="33" t="b">
        <f aca="false">_xlfn.ISFORMULA(Observed!L63)</f>
        <v>1</v>
      </c>
    </row>
    <row r="204" customFormat="false" ht="22" hidden="false" customHeight="true" outlineLevel="0" collapsed="false">
      <c r="A204" s="33" t="s">
        <v>437</v>
      </c>
      <c r="B204" s="33" t="b">
        <f aca="false">_xlfn.ISFORMULA(Observed!J64)</f>
        <v>1</v>
      </c>
    </row>
    <row r="205" customFormat="false" ht="22" hidden="false" customHeight="true" outlineLevel="0" collapsed="false">
      <c r="A205" s="33" t="s">
        <v>438</v>
      </c>
      <c r="B205" s="33" t="b">
        <f aca="false">_xlfn.ISFORMULA(Observed!K64)</f>
        <v>1</v>
      </c>
    </row>
    <row r="206" customFormat="false" ht="22" hidden="false" customHeight="true" outlineLevel="0" collapsed="false">
      <c r="A206" s="33" t="s">
        <v>439</v>
      </c>
      <c r="B206" s="33" t="b">
        <f aca="false">_xlfn.ISFORMULA(Observed!L64)</f>
        <v>1</v>
      </c>
    </row>
    <row r="207" customFormat="false" ht="22" hidden="false" customHeight="true" outlineLevel="0" collapsed="false">
      <c r="A207" s="33" t="s">
        <v>440</v>
      </c>
      <c r="B207" s="33" t="b">
        <f aca="false">_xlfn.ISFORMULA(Observed!J65)</f>
        <v>1</v>
      </c>
    </row>
    <row r="208" customFormat="false" ht="22" hidden="false" customHeight="true" outlineLevel="0" collapsed="false">
      <c r="A208" s="33" t="s">
        <v>441</v>
      </c>
      <c r="B208" s="33" t="b">
        <f aca="false">_xlfn.ISFORMULA(Observed!K65)</f>
        <v>1</v>
      </c>
    </row>
    <row r="209" customFormat="false" ht="22" hidden="false" customHeight="true" outlineLevel="0" collapsed="false">
      <c r="A209" s="33" t="s">
        <v>442</v>
      </c>
      <c r="B209" s="33" t="b">
        <f aca="false">_xlfn.ISFORMULA(Observed!L65)</f>
        <v>1</v>
      </c>
    </row>
    <row r="210" customFormat="false" ht="22" hidden="false" customHeight="true" outlineLevel="0" collapsed="false">
      <c r="A210" s="33" t="s">
        <v>443</v>
      </c>
      <c r="B210" s="33" t="b">
        <f aca="false">_xlfn.ISFORMULA(Observed!J66)</f>
        <v>1</v>
      </c>
    </row>
    <row r="211" customFormat="false" ht="22" hidden="false" customHeight="true" outlineLevel="0" collapsed="false">
      <c r="A211" s="33" t="s">
        <v>444</v>
      </c>
      <c r="B211" s="33" t="b">
        <f aca="false">_xlfn.ISFORMULA(Observed!K66)</f>
        <v>1</v>
      </c>
    </row>
    <row r="212" customFormat="false" ht="22" hidden="false" customHeight="true" outlineLevel="0" collapsed="false">
      <c r="A212" s="33" t="s">
        <v>445</v>
      </c>
      <c r="B212" s="33" t="b">
        <f aca="false">_xlfn.ISFORMULA(Observed!L66)</f>
        <v>1</v>
      </c>
    </row>
    <row r="213" customFormat="false" ht="22" hidden="false" customHeight="true" outlineLevel="0" collapsed="false">
      <c r="A213" s="33" t="s">
        <v>446</v>
      </c>
      <c r="B213" s="33" t="b">
        <f aca="false">_xlfn.ISFORMULA(Observed!J67)</f>
        <v>1</v>
      </c>
    </row>
    <row r="214" customFormat="false" ht="22" hidden="false" customHeight="true" outlineLevel="0" collapsed="false">
      <c r="A214" s="33" t="s">
        <v>447</v>
      </c>
      <c r="B214" s="33" t="b">
        <f aca="false">_xlfn.ISFORMULA(Observed!K67)</f>
        <v>1</v>
      </c>
    </row>
    <row r="215" customFormat="false" ht="22" hidden="false" customHeight="true" outlineLevel="0" collapsed="false">
      <c r="A215" s="33" t="s">
        <v>448</v>
      </c>
      <c r="B215" s="33" t="b">
        <f aca="false">_xlfn.ISFORMULA(Observed!L67)</f>
        <v>1</v>
      </c>
    </row>
    <row r="216" customFormat="false" ht="22" hidden="false" customHeight="true" outlineLevel="0" collapsed="false">
      <c r="A216" s="33" t="s">
        <v>449</v>
      </c>
      <c r="B216" s="33" t="b">
        <f aca="false">_xlfn.ISFORMULA(Observed!J68)</f>
        <v>1</v>
      </c>
    </row>
    <row r="217" customFormat="false" ht="22" hidden="false" customHeight="true" outlineLevel="0" collapsed="false">
      <c r="A217" s="33" t="s">
        <v>450</v>
      </c>
      <c r="B217" s="33" t="b">
        <f aca="false">_xlfn.ISFORMULA(Observed!K68)</f>
        <v>1</v>
      </c>
    </row>
    <row r="218" customFormat="false" ht="22" hidden="false" customHeight="true" outlineLevel="0" collapsed="false">
      <c r="A218" s="33" t="s">
        <v>451</v>
      </c>
      <c r="B218" s="33" t="b">
        <f aca="false">_xlfn.ISFORMULA(Observed!L68)</f>
        <v>1</v>
      </c>
    </row>
    <row r="219" customFormat="false" ht="22" hidden="false" customHeight="true" outlineLevel="0" collapsed="false">
      <c r="A219" s="33" t="s">
        <v>452</v>
      </c>
      <c r="B219" s="33" t="b">
        <f aca="false">_xlfn.ISFORMULA(Observed!J69)</f>
        <v>1</v>
      </c>
    </row>
    <row r="220" customFormat="false" ht="22" hidden="false" customHeight="true" outlineLevel="0" collapsed="false">
      <c r="A220" s="33" t="s">
        <v>453</v>
      </c>
      <c r="B220" s="33" t="b">
        <f aca="false">_xlfn.ISFORMULA(Observed!K69)</f>
        <v>1</v>
      </c>
    </row>
    <row r="221" customFormat="false" ht="22" hidden="false" customHeight="true" outlineLevel="0" collapsed="false">
      <c r="A221" s="33" t="s">
        <v>454</v>
      </c>
      <c r="B221" s="33" t="b">
        <f aca="false">_xlfn.ISFORMULA(Observed!L69)</f>
        <v>1</v>
      </c>
    </row>
    <row r="222" customFormat="false" ht="22" hidden="false" customHeight="true" outlineLevel="0" collapsed="false">
      <c r="A222" s="33" t="s">
        <v>455</v>
      </c>
      <c r="B222" s="33" t="b">
        <f aca="false">_xlfn.ISFORMULA(Observed!J70)</f>
        <v>1</v>
      </c>
    </row>
    <row r="223" customFormat="false" ht="22" hidden="false" customHeight="true" outlineLevel="0" collapsed="false">
      <c r="A223" s="33" t="s">
        <v>456</v>
      </c>
      <c r="B223" s="33" t="b">
        <f aca="false">_xlfn.ISFORMULA(Observed!K70)</f>
        <v>1</v>
      </c>
    </row>
    <row r="224" customFormat="false" ht="22" hidden="false" customHeight="true" outlineLevel="0" collapsed="false">
      <c r="A224" s="33" t="s">
        <v>457</v>
      </c>
      <c r="B224" s="33" t="b">
        <f aca="false">_xlfn.ISFORMULA(Observed!L70)</f>
        <v>1</v>
      </c>
    </row>
    <row r="225" customFormat="false" ht="22" hidden="false" customHeight="true" outlineLevel="0" collapsed="false">
      <c r="A225" s="33" t="s">
        <v>458</v>
      </c>
      <c r="B225" s="33" t="b">
        <f aca="false">_xlfn.ISFORMULA(Observed!J71)</f>
        <v>1</v>
      </c>
    </row>
    <row r="226" customFormat="false" ht="22" hidden="false" customHeight="true" outlineLevel="0" collapsed="false">
      <c r="A226" s="33" t="s">
        <v>459</v>
      </c>
      <c r="B226" s="33" t="b">
        <f aca="false">_xlfn.ISFORMULA(Observed!K71)</f>
        <v>1</v>
      </c>
    </row>
    <row r="227" customFormat="false" ht="22" hidden="false" customHeight="true" outlineLevel="0" collapsed="false">
      <c r="A227" s="33" t="s">
        <v>460</v>
      </c>
      <c r="B227" s="33" t="b">
        <f aca="false">_xlfn.ISFORMULA(Observed!L71)</f>
        <v>1</v>
      </c>
    </row>
    <row r="228" customFormat="false" ht="22" hidden="false" customHeight="true" outlineLevel="0" collapsed="false">
      <c r="A228" s="33" t="s">
        <v>461</v>
      </c>
      <c r="B228" s="33" t="b">
        <f aca="false">_xlfn.ISFORMULA(Observed!J72)</f>
        <v>1</v>
      </c>
    </row>
    <row r="229" customFormat="false" ht="22" hidden="false" customHeight="true" outlineLevel="0" collapsed="false">
      <c r="A229" s="33" t="s">
        <v>462</v>
      </c>
      <c r="B229" s="33" t="b">
        <f aca="false">_xlfn.ISFORMULA(Observed!K72)</f>
        <v>1</v>
      </c>
    </row>
    <row r="230" customFormat="false" ht="22" hidden="false" customHeight="true" outlineLevel="0" collapsed="false">
      <c r="A230" s="33" t="s">
        <v>463</v>
      </c>
      <c r="B230" s="33" t="b">
        <f aca="false">_xlfn.ISFORMULA(Observed!L72)</f>
        <v>1</v>
      </c>
    </row>
    <row r="231" customFormat="false" ht="22" hidden="false" customHeight="true" outlineLevel="0" collapsed="false">
      <c r="A231" s="33" t="s">
        <v>464</v>
      </c>
      <c r="B231" s="33" t="b">
        <f aca="false">_xlfn.ISFORMULA(Observed!J73)</f>
        <v>1</v>
      </c>
    </row>
    <row r="232" customFormat="false" ht="22" hidden="false" customHeight="true" outlineLevel="0" collapsed="false">
      <c r="A232" s="33" t="s">
        <v>465</v>
      </c>
      <c r="B232" s="33" t="b">
        <f aca="false">_xlfn.ISFORMULA(Observed!K73)</f>
        <v>1</v>
      </c>
    </row>
    <row r="233" customFormat="false" ht="22" hidden="false" customHeight="true" outlineLevel="0" collapsed="false">
      <c r="A233" s="33" t="s">
        <v>466</v>
      </c>
      <c r="B233" s="33" t="b">
        <f aca="false">_xlfn.ISFORMULA(Observed!L73)</f>
        <v>1</v>
      </c>
    </row>
    <row r="234" customFormat="false" ht="22" hidden="false" customHeight="true" outlineLevel="0" collapsed="false">
      <c r="A234" s="33" t="s">
        <v>467</v>
      </c>
      <c r="B234" s="33" t="b">
        <f aca="false">_xlfn.ISFORMULA(Observed!J74)</f>
        <v>1</v>
      </c>
    </row>
    <row r="235" customFormat="false" ht="22" hidden="false" customHeight="true" outlineLevel="0" collapsed="false">
      <c r="A235" s="33" t="s">
        <v>468</v>
      </c>
      <c r="B235" s="33" t="b">
        <f aca="false">_xlfn.ISFORMULA(Observed!K74)</f>
        <v>1</v>
      </c>
    </row>
    <row r="236" customFormat="false" ht="22" hidden="false" customHeight="true" outlineLevel="0" collapsed="false">
      <c r="A236" s="33" t="s">
        <v>469</v>
      </c>
      <c r="B236" s="33" t="b">
        <f aca="false">_xlfn.ISFORMULA(Observed!L74)</f>
        <v>1</v>
      </c>
    </row>
    <row r="237" customFormat="false" ht="22" hidden="false" customHeight="true" outlineLevel="0" collapsed="false">
      <c r="A237" s="33" t="s">
        <v>470</v>
      </c>
      <c r="B237" s="33" t="b">
        <f aca="false">_xlfn.ISFORMULA(Observed!J75)</f>
        <v>1</v>
      </c>
    </row>
    <row r="238" customFormat="false" ht="22" hidden="false" customHeight="true" outlineLevel="0" collapsed="false">
      <c r="A238" s="33" t="s">
        <v>471</v>
      </c>
      <c r="B238" s="33" t="b">
        <f aca="false">_xlfn.ISFORMULA(Observed!K75)</f>
        <v>1</v>
      </c>
    </row>
    <row r="239" customFormat="false" ht="22" hidden="false" customHeight="true" outlineLevel="0" collapsed="false">
      <c r="A239" s="33" t="s">
        <v>472</v>
      </c>
      <c r="B239" s="33" t="b">
        <f aca="false">_xlfn.ISFORMULA(Observed!L75)</f>
        <v>1</v>
      </c>
    </row>
    <row r="240" customFormat="false" ht="22" hidden="false" customHeight="true" outlineLevel="0" collapsed="false">
      <c r="A240" s="33" t="s">
        <v>473</v>
      </c>
      <c r="B240" s="33" t="b">
        <f aca="false">_xlfn.ISFORMULA(Observed!J76)</f>
        <v>1</v>
      </c>
    </row>
    <row r="241" customFormat="false" ht="22" hidden="false" customHeight="true" outlineLevel="0" collapsed="false">
      <c r="A241" s="33" t="s">
        <v>474</v>
      </c>
      <c r="B241" s="33" t="b">
        <f aca="false">_xlfn.ISFORMULA(Observed!K76)</f>
        <v>1</v>
      </c>
    </row>
    <row r="242" customFormat="false" ht="22" hidden="false" customHeight="true" outlineLevel="0" collapsed="false">
      <c r="A242" s="33" t="s">
        <v>475</v>
      </c>
      <c r="B242" s="33" t="b">
        <f aca="false">_xlfn.ISFORMULA(Observed!L76)</f>
        <v>1</v>
      </c>
    </row>
    <row r="243" customFormat="false" ht="22" hidden="false" customHeight="true" outlineLevel="0" collapsed="false">
      <c r="A243" s="33" t="s">
        <v>476</v>
      </c>
      <c r="B243" s="33" t="b">
        <f aca="false">_xlfn.ISFORMULA(Observed!J77)</f>
        <v>1</v>
      </c>
    </row>
    <row r="244" customFormat="false" ht="22" hidden="false" customHeight="true" outlineLevel="0" collapsed="false">
      <c r="A244" s="33" t="s">
        <v>477</v>
      </c>
      <c r="B244" s="33" t="b">
        <f aca="false">_xlfn.ISFORMULA(Observed!K77)</f>
        <v>1</v>
      </c>
    </row>
    <row r="245" customFormat="false" ht="22" hidden="false" customHeight="true" outlineLevel="0" collapsed="false">
      <c r="A245" s="33" t="s">
        <v>478</v>
      </c>
      <c r="B245" s="33" t="b">
        <f aca="false">_xlfn.ISFORMULA(Observed!L77)</f>
        <v>1</v>
      </c>
    </row>
    <row r="246" customFormat="false" ht="22" hidden="false" customHeight="true" outlineLevel="0" collapsed="false">
      <c r="A246" s="33" t="s">
        <v>479</v>
      </c>
      <c r="B246" s="33" t="b">
        <f aca="false">_xlfn.ISFORMULA(Observed!J78)</f>
        <v>1</v>
      </c>
    </row>
    <row r="247" customFormat="false" ht="22" hidden="false" customHeight="true" outlineLevel="0" collapsed="false">
      <c r="A247" s="33" t="s">
        <v>480</v>
      </c>
      <c r="B247" s="33" t="b">
        <f aca="false">_xlfn.ISFORMULA(Observed!K78)</f>
        <v>1</v>
      </c>
    </row>
    <row r="248" customFormat="false" ht="22" hidden="false" customHeight="true" outlineLevel="0" collapsed="false">
      <c r="A248" s="33" t="s">
        <v>481</v>
      </c>
      <c r="B248" s="33" t="b">
        <f aca="false">_xlfn.ISFORMULA(Observed!L78)</f>
        <v>1</v>
      </c>
    </row>
    <row r="249" customFormat="false" ht="22" hidden="false" customHeight="true" outlineLevel="0" collapsed="false">
      <c r="A249" s="33" t="s">
        <v>482</v>
      </c>
      <c r="B249" s="33" t="b">
        <f aca="false">_xlfn.ISFORMULA(Observed!J79)</f>
        <v>1</v>
      </c>
    </row>
    <row r="250" customFormat="false" ht="22" hidden="false" customHeight="true" outlineLevel="0" collapsed="false">
      <c r="A250" s="33" t="s">
        <v>483</v>
      </c>
      <c r="B250" s="33" t="b">
        <f aca="false">_xlfn.ISFORMULA(Observed!K79)</f>
        <v>1</v>
      </c>
    </row>
    <row r="251" customFormat="false" ht="22" hidden="false" customHeight="true" outlineLevel="0" collapsed="false">
      <c r="A251" s="33" t="s">
        <v>484</v>
      </c>
      <c r="B251" s="33" t="b">
        <f aca="false">_xlfn.ISFORMULA(Observed!L79)</f>
        <v>1</v>
      </c>
    </row>
    <row r="252" customFormat="false" ht="22" hidden="false" customHeight="true" outlineLevel="0" collapsed="false">
      <c r="A252" s="33" t="s">
        <v>485</v>
      </c>
      <c r="B252" s="33" t="b">
        <f aca="false">_xlfn.ISFORMULA(Observed!J80)</f>
        <v>1</v>
      </c>
    </row>
    <row r="253" customFormat="false" ht="22" hidden="false" customHeight="true" outlineLevel="0" collapsed="false">
      <c r="A253" s="33" t="s">
        <v>486</v>
      </c>
      <c r="B253" s="33" t="b">
        <f aca="false">_xlfn.ISFORMULA(Observed!K80)</f>
        <v>1</v>
      </c>
    </row>
    <row r="254" customFormat="false" ht="22" hidden="false" customHeight="true" outlineLevel="0" collapsed="false">
      <c r="A254" s="33" t="s">
        <v>487</v>
      </c>
      <c r="B254" s="33" t="b">
        <f aca="false">_xlfn.ISFORMULA(Observed!L80)</f>
        <v>1</v>
      </c>
    </row>
    <row r="255" customFormat="false" ht="22" hidden="false" customHeight="true" outlineLevel="0" collapsed="false">
      <c r="A255" s="33" t="s">
        <v>488</v>
      </c>
      <c r="B255" s="33" t="b">
        <f aca="false">_xlfn.ISFORMULA(Observed!J81)</f>
        <v>1</v>
      </c>
    </row>
    <row r="256" customFormat="false" ht="22" hidden="false" customHeight="true" outlineLevel="0" collapsed="false">
      <c r="A256" s="33" t="s">
        <v>489</v>
      </c>
      <c r="B256" s="33" t="b">
        <f aca="false">_xlfn.ISFORMULA(Observed!K81)</f>
        <v>1</v>
      </c>
    </row>
    <row r="257" customFormat="false" ht="22" hidden="false" customHeight="true" outlineLevel="0" collapsed="false">
      <c r="A257" s="33" t="s">
        <v>490</v>
      </c>
      <c r="B257" s="33" t="b">
        <f aca="false">_xlfn.ISFORMULA(Observed!L81)</f>
        <v>1</v>
      </c>
    </row>
    <row r="258" customFormat="false" ht="22" hidden="false" customHeight="true" outlineLevel="0" collapsed="false">
      <c r="A258" s="33" t="s">
        <v>491</v>
      </c>
      <c r="B258" s="33" t="b">
        <f aca="false">_xlfn.ISFORMULA(Observed!J82)</f>
        <v>1</v>
      </c>
    </row>
    <row r="259" customFormat="false" ht="22" hidden="false" customHeight="true" outlineLevel="0" collapsed="false">
      <c r="A259" s="33" t="s">
        <v>492</v>
      </c>
      <c r="B259" s="33" t="b">
        <f aca="false">_xlfn.ISFORMULA(Observed!K82)</f>
        <v>1</v>
      </c>
    </row>
    <row r="260" customFormat="false" ht="22" hidden="false" customHeight="true" outlineLevel="0" collapsed="false">
      <c r="A260" s="33" t="s">
        <v>493</v>
      </c>
      <c r="B260" s="33" t="b">
        <f aca="false">_xlfn.ISFORMULA(Observed!L82)</f>
        <v>1</v>
      </c>
    </row>
    <row r="261" customFormat="false" ht="22" hidden="false" customHeight="true" outlineLevel="0" collapsed="false">
      <c r="A261" s="33" t="s">
        <v>494</v>
      </c>
      <c r="B261" s="33" t="b">
        <f aca="false">_xlfn.ISFORMULA(Observed!J83)</f>
        <v>1</v>
      </c>
    </row>
    <row r="262" customFormat="false" ht="22" hidden="false" customHeight="true" outlineLevel="0" collapsed="false">
      <c r="A262" s="33" t="s">
        <v>495</v>
      </c>
      <c r="B262" s="33" t="b">
        <f aca="false">_xlfn.ISFORMULA(Observed!K83)</f>
        <v>1</v>
      </c>
    </row>
    <row r="263" customFormat="false" ht="22" hidden="false" customHeight="true" outlineLevel="0" collapsed="false">
      <c r="A263" s="33" t="s">
        <v>496</v>
      </c>
      <c r="B263" s="33" t="b">
        <f aca="false">_xlfn.ISFORMULA(Observed!L83)</f>
        <v>1</v>
      </c>
    </row>
    <row r="264" customFormat="false" ht="22" hidden="false" customHeight="true" outlineLevel="0" collapsed="false">
      <c r="A264" s="33" t="s">
        <v>497</v>
      </c>
      <c r="B264" s="33" t="b">
        <f aca="false">_xlfn.ISFORMULA(Observed!J84)</f>
        <v>1</v>
      </c>
    </row>
    <row r="265" customFormat="false" ht="22" hidden="false" customHeight="true" outlineLevel="0" collapsed="false">
      <c r="A265" s="33" t="s">
        <v>498</v>
      </c>
      <c r="B265" s="33" t="b">
        <f aca="false">_xlfn.ISFORMULA(Observed!K84)</f>
        <v>1</v>
      </c>
    </row>
    <row r="266" customFormat="false" ht="22" hidden="false" customHeight="true" outlineLevel="0" collapsed="false">
      <c r="A266" s="33" t="s">
        <v>499</v>
      </c>
      <c r="B266" s="33" t="b">
        <f aca="false">_xlfn.ISFORMULA(Observed!L84)</f>
        <v>1</v>
      </c>
    </row>
    <row r="267" customFormat="false" ht="22" hidden="false" customHeight="true" outlineLevel="0" collapsed="false">
      <c r="A267" s="33" t="s">
        <v>500</v>
      </c>
      <c r="B267" s="33" t="b">
        <f aca="false">_xlfn.ISFORMULA(Observed!J85)</f>
        <v>1</v>
      </c>
    </row>
    <row r="268" customFormat="false" ht="22" hidden="false" customHeight="true" outlineLevel="0" collapsed="false">
      <c r="A268" s="33" t="s">
        <v>501</v>
      </c>
      <c r="B268" s="33" t="b">
        <f aca="false">_xlfn.ISFORMULA(Observed!K85)</f>
        <v>1</v>
      </c>
    </row>
    <row r="269" customFormat="false" ht="22" hidden="false" customHeight="true" outlineLevel="0" collapsed="false">
      <c r="A269" s="33" t="s">
        <v>502</v>
      </c>
      <c r="B269" s="33" t="b">
        <f aca="false">_xlfn.ISFORMULA(Observed!L85)</f>
        <v>1</v>
      </c>
    </row>
    <row r="270" customFormat="false" ht="22" hidden="false" customHeight="true" outlineLevel="0" collapsed="false">
      <c r="A270" s="33" t="s">
        <v>503</v>
      </c>
      <c r="B270" s="33" t="b">
        <f aca="false">_xlfn.ISFORMULA(Observed!J86)</f>
        <v>1</v>
      </c>
    </row>
    <row r="271" customFormat="false" ht="22" hidden="false" customHeight="true" outlineLevel="0" collapsed="false">
      <c r="A271" s="33" t="s">
        <v>504</v>
      </c>
      <c r="B271" s="33" t="b">
        <f aca="false">_xlfn.ISFORMULA(Observed!K86)</f>
        <v>1</v>
      </c>
    </row>
    <row r="272" customFormat="false" ht="22" hidden="false" customHeight="true" outlineLevel="0" collapsed="false">
      <c r="A272" s="33" t="s">
        <v>505</v>
      </c>
      <c r="B272" s="33" t="b">
        <f aca="false">_xlfn.ISFORMULA(Observed!L86)</f>
        <v>1</v>
      </c>
    </row>
    <row r="273" customFormat="false" ht="22" hidden="false" customHeight="true" outlineLevel="0" collapsed="false">
      <c r="A273" s="33" t="s">
        <v>506</v>
      </c>
      <c r="B273" s="33" t="b">
        <f aca="false">_xlfn.ISFORMULA(Observed!J87)</f>
        <v>1</v>
      </c>
    </row>
    <row r="274" customFormat="false" ht="22" hidden="false" customHeight="true" outlineLevel="0" collapsed="false">
      <c r="A274" s="33" t="s">
        <v>507</v>
      </c>
      <c r="B274" s="33" t="b">
        <f aca="false">_xlfn.ISFORMULA(Observed!K87)</f>
        <v>1</v>
      </c>
    </row>
    <row r="275" customFormat="false" ht="22" hidden="false" customHeight="true" outlineLevel="0" collapsed="false">
      <c r="A275" s="33" t="s">
        <v>508</v>
      </c>
      <c r="B275" s="33" t="b">
        <f aca="false">_xlfn.ISFORMULA(Observed!L87)</f>
        <v>1</v>
      </c>
    </row>
    <row r="276" customFormat="false" ht="22" hidden="false" customHeight="true" outlineLevel="0" collapsed="false">
      <c r="A276" s="33" t="s">
        <v>509</v>
      </c>
      <c r="B276" s="33" t="b">
        <f aca="false">_xlfn.ISFORMULA(Observed!J88)</f>
        <v>1</v>
      </c>
    </row>
    <row r="277" customFormat="false" ht="22" hidden="false" customHeight="true" outlineLevel="0" collapsed="false">
      <c r="A277" s="33" t="s">
        <v>510</v>
      </c>
      <c r="B277" s="33" t="b">
        <f aca="false">_xlfn.ISFORMULA(Observed!K88)</f>
        <v>1</v>
      </c>
    </row>
    <row r="278" customFormat="false" ht="22" hidden="false" customHeight="true" outlineLevel="0" collapsed="false">
      <c r="A278" s="33" t="s">
        <v>511</v>
      </c>
      <c r="B278" s="33" t="b">
        <f aca="false">_xlfn.ISFORMULA(Observed!L88)</f>
        <v>1</v>
      </c>
    </row>
    <row r="279" customFormat="false" ht="22" hidden="false" customHeight="true" outlineLevel="0" collapsed="false">
      <c r="A279" s="33" t="s">
        <v>512</v>
      </c>
      <c r="B279" s="33" t="b">
        <f aca="false">_xlfn.ISFORMULA(Observed!J89)</f>
        <v>1</v>
      </c>
    </row>
    <row r="280" customFormat="false" ht="22" hidden="false" customHeight="true" outlineLevel="0" collapsed="false">
      <c r="A280" s="33" t="s">
        <v>513</v>
      </c>
      <c r="B280" s="33" t="b">
        <f aca="false">_xlfn.ISFORMULA(Observed!K89)</f>
        <v>1</v>
      </c>
    </row>
    <row r="281" customFormat="false" ht="22" hidden="false" customHeight="true" outlineLevel="0" collapsed="false">
      <c r="A281" s="33" t="s">
        <v>514</v>
      </c>
      <c r="B281" s="33" t="b">
        <f aca="false">_xlfn.ISFORMULA(Observed!L89)</f>
        <v>1</v>
      </c>
    </row>
    <row r="282" customFormat="false" ht="22" hidden="false" customHeight="true" outlineLevel="0" collapsed="false">
      <c r="A282" s="33" t="s">
        <v>515</v>
      </c>
      <c r="B282" s="33" t="b">
        <f aca="false">_xlfn.ISFORMULA(Observed!J90)</f>
        <v>1</v>
      </c>
    </row>
    <row r="283" customFormat="false" ht="22" hidden="false" customHeight="true" outlineLevel="0" collapsed="false">
      <c r="A283" s="33" t="s">
        <v>516</v>
      </c>
      <c r="B283" s="33" t="b">
        <f aca="false">_xlfn.ISFORMULA(Observed!K90)</f>
        <v>1</v>
      </c>
    </row>
    <row r="284" customFormat="false" ht="22" hidden="false" customHeight="true" outlineLevel="0" collapsed="false">
      <c r="A284" s="33" t="s">
        <v>517</v>
      </c>
      <c r="B284" s="33" t="b">
        <f aca="false">_xlfn.ISFORMULA(Observed!L90)</f>
        <v>1</v>
      </c>
    </row>
    <row r="285" customFormat="false" ht="22" hidden="false" customHeight="true" outlineLevel="0" collapsed="false">
      <c r="A285" s="33" t="s">
        <v>518</v>
      </c>
      <c r="B285" s="33" t="b">
        <f aca="false">_xlfn.ISFORMULA(Observed!J91)</f>
        <v>1</v>
      </c>
    </row>
    <row r="286" customFormat="false" ht="22" hidden="false" customHeight="true" outlineLevel="0" collapsed="false">
      <c r="A286" s="33" t="s">
        <v>519</v>
      </c>
      <c r="B286" s="33" t="b">
        <f aca="false">_xlfn.ISFORMULA(Observed!K91)</f>
        <v>1</v>
      </c>
    </row>
    <row r="287" customFormat="false" ht="22" hidden="false" customHeight="true" outlineLevel="0" collapsed="false">
      <c r="A287" s="33" t="s">
        <v>520</v>
      </c>
      <c r="B287" s="33" t="b">
        <f aca="false">_xlfn.ISFORMULA(Observed!L91)</f>
        <v>1</v>
      </c>
    </row>
    <row r="288" customFormat="false" ht="22" hidden="false" customHeight="true" outlineLevel="0" collapsed="false">
      <c r="A288" s="33" t="s">
        <v>521</v>
      </c>
      <c r="B288" s="33" t="b">
        <f aca="false">_xlfn.ISFORMULA(Observed!J92)</f>
        <v>1</v>
      </c>
    </row>
    <row r="289" customFormat="false" ht="22" hidden="false" customHeight="true" outlineLevel="0" collapsed="false">
      <c r="A289" s="33" t="s">
        <v>522</v>
      </c>
      <c r="B289" s="33" t="b">
        <f aca="false">_xlfn.ISFORMULA(Observed!K92)</f>
        <v>1</v>
      </c>
    </row>
    <row r="290" customFormat="false" ht="22" hidden="false" customHeight="true" outlineLevel="0" collapsed="false">
      <c r="A290" s="33" t="s">
        <v>523</v>
      </c>
      <c r="B290" s="33" t="b">
        <f aca="false">_xlfn.ISFORMULA(Observed!L92)</f>
        <v>1</v>
      </c>
    </row>
    <row r="291" customFormat="false" ht="22" hidden="false" customHeight="true" outlineLevel="0" collapsed="false">
      <c r="A291" s="33" t="s">
        <v>524</v>
      </c>
      <c r="B291" s="33" t="b">
        <f aca="false">_xlfn.ISFORMULA(Observed!J93)</f>
        <v>1</v>
      </c>
    </row>
    <row r="292" customFormat="false" ht="22" hidden="false" customHeight="true" outlineLevel="0" collapsed="false">
      <c r="A292" s="33" t="s">
        <v>525</v>
      </c>
      <c r="B292" s="33" t="b">
        <f aca="false">_xlfn.ISFORMULA(Observed!K93)</f>
        <v>1</v>
      </c>
    </row>
    <row r="293" customFormat="false" ht="22" hidden="false" customHeight="true" outlineLevel="0" collapsed="false">
      <c r="A293" s="33" t="s">
        <v>526</v>
      </c>
      <c r="B293" s="33" t="b">
        <f aca="false">_xlfn.ISFORMULA(Observed!L93)</f>
        <v>1</v>
      </c>
    </row>
    <row r="294" customFormat="false" ht="22" hidden="false" customHeight="true" outlineLevel="0" collapsed="false">
      <c r="A294" s="33" t="s">
        <v>527</v>
      </c>
      <c r="B294" s="33" t="b">
        <f aca="false">_xlfn.ISFORMULA(Observed!J94)</f>
        <v>1</v>
      </c>
    </row>
    <row r="295" customFormat="false" ht="22" hidden="false" customHeight="true" outlineLevel="0" collapsed="false">
      <c r="A295" s="33" t="s">
        <v>528</v>
      </c>
      <c r="B295" s="33" t="b">
        <f aca="false">_xlfn.ISFORMULA(Observed!K94)</f>
        <v>1</v>
      </c>
    </row>
    <row r="296" customFormat="false" ht="22" hidden="false" customHeight="true" outlineLevel="0" collapsed="false">
      <c r="A296" s="33" t="s">
        <v>529</v>
      </c>
      <c r="B296" s="33" t="b">
        <f aca="false">_xlfn.ISFORMULA(Observed!L94)</f>
        <v>1</v>
      </c>
    </row>
    <row r="297" customFormat="false" ht="22" hidden="false" customHeight="true" outlineLevel="0" collapsed="false">
      <c r="A297" s="33" t="s">
        <v>530</v>
      </c>
      <c r="B297" s="33" t="b">
        <f aca="false">_xlfn.ISFORMULA(Observed!J95)</f>
        <v>1</v>
      </c>
    </row>
    <row r="298" customFormat="false" ht="22" hidden="false" customHeight="true" outlineLevel="0" collapsed="false">
      <c r="A298" s="33" t="s">
        <v>531</v>
      </c>
      <c r="B298" s="33" t="b">
        <f aca="false">_xlfn.ISFORMULA(Observed!K95)</f>
        <v>1</v>
      </c>
    </row>
    <row r="299" customFormat="false" ht="22" hidden="false" customHeight="true" outlineLevel="0" collapsed="false">
      <c r="A299" s="33" t="s">
        <v>532</v>
      </c>
      <c r="B299" s="33" t="b">
        <f aca="false">_xlfn.ISFORMULA(Observed!L95)</f>
        <v>1</v>
      </c>
    </row>
    <row r="300" customFormat="false" ht="22" hidden="false" customHeight="true" outlineLevel="0" collapsed="false">
      <c r="A300" s="33" t="s">
        <v>533</v>
      </c>
      <c r="B300" s="33" t="b">
        <f aca="false">_xlfn.ISFORMULA(Observed!J96)</f>
        <v>1</v>
      </c>
    </row>
    <row r="301" customFormat="false" ht="22" hidden="false" customHeight="true" outlineLevel="0" collapsed="false">
      <c r="A301" s="33" t="s">
        <v>534</v>
      </c>
      <c r="B301" s="33" t="b">
        <f aca="false">_xlfn.ISFORMULA(Observed!K96)</f>
        <v>1</v>
      </c>
    </row>
    <row r="302" customFormat="false" ht="22" hidden="false" customHeight="true" outlineLevel="0" collapsed="false">
      <c r="A302" s="33" t="s">
        <v>535</v>
      </c>
      <c r="B302" s="33" t="b">
        <f aca="false">_xlfn.ISFORMULA(Observed!L96)</f>
        <v>1</v>
      </c>
    </row>
    <row r="303" customFormat="false" ht="22" hidden="false" customHeight="true" outlineLevel="0" collapsed="false">
      <c r="A303" s="33" t="s">
        <v>536</v>
      </c>
      <c r="B303" s="33" t="b">
        <f aca="false">_xlfn.ISFORMULA(Observed!J97)</f>
        <v>1</v>
      </c>
    </row>
    <row r="304" customFormat="false" ht="22" hidden="false" customHeight="true" outlineLevel="0" collapsed="false">
      <c r="A304" s="33" t="s">
        <v>537</v>
      </c>
      <c r="B304" s="33" t="b">
        <f aca="false">_xlfn.ISFORMULA(Observed!K97)</f>
        <v>1</v>
      </c>
    </row>
    <row r="305" customFormat="false" ht="22" hidden="false" customHeight="true" outlineLevel="0" collapsed="false">
      <c r="A305" s="33" t="s">
        <v>538</v>
      </c>
      <c r="B305" s="33" t="b">
        <f aca="false">_xlfn.ISFORMULA(Observed!L97)</f>
        <v>1</v>
      </c>
    </row>
    <row r="306" customFormat="false" ht="22" hidden="false" customHeight="true" outlineLevel="0" collapsed="false">
      <c r="A306" s="33" t="s">
        <v>539</v>
      </c>
      <c r="B306" s="33" t="b">
        <f aca="false">_xlfn.ISFORMULA(Observed!J98)</f>
        <v>1</v>
      </c>
    </row>
    <row r="307" customFormat="false" ht="22" hidden="false" customHeight="true" outlineLevel="0" collapsed="false">
      <c r="A307" s="33" t="s">
        <v>540</v>
      </c>
      <c r="B307" s="33" t="b">
        <f aca="false">_xlfn.ISFORMULA(Observed!K98)</f>
        <v>1</v>
      </c>
    </row>
    <row r="308" customFormat="false" ht="22" hidden="false" customHeight="true" outlineLevel="0" collapsed="false">
      <c r="A308" s="33" t="s">
        <v>541</v>
      </c>
      <c r="B308" s="33" t="b">
        <f aca="false">_xlfn.ISFORMULA(Observed!L98)</f>
        <v>1</v>
      </c>
    </row>
    <row r="309" customFormat="false" ht="22" hidden="false" customHeight="true" outlineLevel="0" collapsed="false">
      <c r="A309" s="33" t="s">
        <v>542</v>
      </c>
      <c r="B309" s="33" t="b">
        <f aca="false">_xlfn.ISFORMULA(Observed!J99)</f>
        <v>1</v>
      </c>
    </row>
    <row r="310" customFormat="false" ht="22" hidden="false" customHeight="true" outlineLevel="0" collapsed="false">
      <c r="A310" s="33" t="s">
        <v>543</v>
      </c>
      <c r="B310" s="33" t="b">
        <f aca="false">_xlfn.ISFORMULA(Observed!K99)</f>
        <v>1</v>
      </c>
    </row>
    <row r="311" customFormat="false" ht="22" hidden="false" customHeight="true" outlineLevel="0" collapsed="false">
      <c r="A311" s="33" t="s">
        <v>544</v>
      </c>
      <c r="B311" s="33" t="b">
        <f aca="false">_xlfn.ISFORMULA(Observed!L99)</f>
        <v>1</v>
      </c>
    </row>
    <row r="312" customFormat="false" ht="22" hidden="false" customHeight="true" outlineLevel="0" collapsed="false">
      <c r="A312" s="33" t="s">
        <v>545</v>
      </c>
      <c r="B312" s="33" t="b">
        <f aca="false">_xlfn.ISFORMULA(Observed!J100)</f>
        <v>1</v>
      </c>
    </row>
    <row r="313" customFormat="false" ht="22" hidden="false" customHeight="true" outlineLevel="0" collapsed="false">
      <c r="A313" s="33" t="s">
        <v>546</v>
      </c>
      <c r="B313" s="33" t="b">
        <f aca="false">_xlfn.ISFORMULA(Observed!K100)</f>
        <v>1</v>
      </c>
    </row>
    <row r="314" customFormat="false" ht="22" hidden="false" customHeight="true" outlineLevel="0" collapsed="false">
      <c r="A314" s="33" t="s">
        <v>547</v>
      </c>
      <c r="B314" s="33" t="b">
        <f aca="false">_xlfn.ISFORMULA(Observed!L100)</f>
        <v>1</v>
      </c>
    </row>
    <row r="315" customFormat="false" ht="22" hidden="false" customHeight="true" outlineLevel="0" collapsed="false">
      <c r="A315" s="33" t="s">
        <v>548</v>
      </c>
      <c r="B315" s="33" t="b">
        <f aca="false">_xlfn.ISFORMULA(Observed!J101)</f>
        <v>1</v>
      </c>
    </row>
    <row r="316" customFormat="false" ht="22" hidden="false" customHeight="true" outlineLevel="0" collapsed="false">
      <c r="A316" s="33" t="s">
        <v>549</v>
      </c>
      <c r="B316" s="33" t="b">
        <f aca="false">_xlfn.ISFORMULA(Observed!K101)</f>
        <v>1</v>
      </c>
    </row>
    <row r="317" customFormat="false" ht="22" hidden="false" customHeight="true" outlineLevel="0" collapsed="false">
      <c r="A317" s="33" t="s">
        <v>550</v>
      </c>
      <c r="B317" s="33" t="b">
        <f aca="false">_xlfn.ISFORMULA(Observed!L101)</f>
        <v>1</v>
      </c>
    </row>
    <row r="318" customFormat="false" ht="22" hidden="false" customHeight="true" outlineLevel="0" collapsed="false">
      <c r="A318" s="33" t="s">
        <v>551</v>
      </c>
      <c r="B318" s="33" t="b">
        <f aca="false">_xlfn.ISFORMULA(Observed!J102)</f>
        <v>1</v>
      </c>
    </row>
    <row r="319" customFormat="false" ht="22" hidden="false" customHeight="true" outlineLevel="0" collapsed="false">
      <c r="A319" s="33" t="s">
        <v>552</v>
      </c>
      <c r="B319" s="33" t="b">
        <f aca="false">_xlfn.ISFORMULA(Observed!K102)</f>
        <v>1</v>
      </c>
    </row>
    <row r="320" customFormat="false" ht="22" hidden="false" customHeight="true" outlineLevel="0" collapsed="false">
      <c r="A320" s="33" t="s">
        <v>553</v>
      </c>
      <c r="B320" s="33" t="b">
        <f aca="false">_xlfn.ISFORMULA(Observed!L102)</f>
        <v>1</v>
      </c>
    </row>
    <row r="321" customFormat="false" ht="22" hidden="false" customHeight="true" outlineLevel="0" collapsed="false">
      <c r="A321" s="33" t="s">
        <v>554</v>
      </c>
      <c r="B321" s="33" t="b">
        <f aca="false">_xlfn.ISFORMULA(Observed!J103)</f>
        <v>1</v>
      </c>
    </row>
    <row r="322" customFormat="false" ht="22" hidden="false" customHeight="true" outlineLevel="0" collapsed="false">
      <c r="A322" s="33" t="s">
        <v>555</v>
      </c>
      <c r="B322" s="33" t="b">
        <f aca="false">_xlfn.ISFORMULA(Observed!K103)</f>
        <v>1</v>
      </c>
    </row>
    <row r="323" customFormat="false" ht="22" hidden="false" customHeight="true" outlineLevel="0" collapsed="false">
      <c r="A323" s="33" t="s">
        <v>556</v>
      </c>
      <c r="B323" s="33" t="b">
        <f aca="false">_xlfn.ISFORMULA(Observed!L103)</f>
        <v>1</v>
      </c>
    </row>
    <row r="324" customFormat="false" ht="22" hidden="false" customHeight="true" outlineLevel="0" collapsed="false">
      <c r="A324" s="33" t="s">
        <v>557</v>
      </c>
      <c r="B324" s="33" t="b">
        <f aca="false">_xlfn.ISFORMULA(Observed!J104)</f>
        <v>1</v>
      </c>
    </row>
    <row r="325" customFormat="false" ht="22" hidden="false" customHeight="true" outlineLevel="0" collapsed="false">
      <c r="A325" s="33" t="s">
        <v>558</v>
      </c>
      <c r="B325" s="33" t="b">
        <f aca="false">_xlfn.ISFORMULA(Observed!K104)</f>
        <v>1</v>
      </c>
    </row>
    <row r="326" customFormat="false" ht="22" hidden="false" customHeight="true" outlineLevel="0" collapsed="false">
      <c r="A326" s="33" t="s">
        <v>559</v>
      </c>
      <c r="B326" s="33" t="b">
        <f aca="false">_xlfn.ISFORMULA(Observed!L104)</f>
        <v>1</v>
      </c>
    </row>
    <row r="327" customFormat="false" ht="22" hidden="false" customHeight="true" outlineLevel="0" collapsed="false">
      <c r="A327" s="33" t="s">
        <v>560</v>
      </c>
      <c r="B327" s="33" t="b">
        <f aca="false">_xlfn.ISFORMULA(Observed!J105)</f>
        <v>1</v>
      </c>
    </row>
    <row r="328" customFormat="false" ht="22" hidden="false" customHeight="true" outlineLevel="0" collapsed="false">
      <c r="A328" s="33" t="s">
        <v>561</v>
      </c>
      <c r="B328" s="33" t="b">
        <f aca="false">_xlfn.ISFORMULA(Observed!K105)</f>
        <v>1</v>
      </c>
    </row>
    <row r="329" customFormat="false" ht="22" hidden="false" customHeight="true" outlineLevel="0" collapsed="false">
      <c r="A329" s="33" t="s">
        <v>562</v>
      </c>
      <c r="B329" s="33" t="b">
        <f aca="false">_xlfn.ISFORMULA(Observed!L105)</f>
        <v>1</v>
      </c>
    </row>
    <row r="330" customFormat="false" ht="22" hidden="false" customHeight="true" outlineLevel="0" collapsed="false">
      <c r="A330" s="33" t="s">
        <v>563</v>
      </c>
      <c r="B330" s="33" t="b">
        <f aca="false">_xlfn.ISFORMULA(Observed!J106)</f>
        <v>1</v>
      </c>
    </row>
    <row r="331" customFormat="false" ht="22" hidden="false" customHeight="true" outlineLevel="0" collapsed="false">
      <c r="A331" s="33" t="s">
        <v>564</v>
      </c>
      <c r="B331" s="33" t="b">
        <f aca="false">_xlfn.ISFORMULA(Observed!K106)</f>
        <v>1</v>
      </c>
    </row>
    <row r="332" customFormat="false" ht="22" hidden="false" customHeight="true" outlineLevel="0" collapsed="false">
      <c r="A332" s="33" t="s">
        <v>565</v>
      </c>
      <c r="B332" s="33" t="b">
        <f aca="false">_xlfn.ISFORMULA(Observed!L106)</f>
        <v>1</v>
      </c>
    </row>
    <row r="333" customFormat="false" ht="22" hidden="false" customHeight="true" outlineLevel="0" collapsed="false">
      <c r="A333" s="33" t="s">
        <v>566</v>
      </c>
      <c r="B333" s="33" t="b">
        <f aca="false">_xlfn.ISFORMULA(Observed!J107)</f>
        <v>1</v>
      </c>
    </row>
    <row r="334" customFormat="false" ht="22" hidden="false" customHeight="true" outlineLevel="0" collapsed="false">
      <c r="A334" s="33" t="s">
        <v>567</v>
      </c>
      <c r="B334" s="33" t="b">
        <f aca="false">_xlfn.ISFORMULA(Observed!K107)</f>
        <v>1</v>
      </c>
    </row>
    <row r="335" customFormat="false" ht="22" hidden="false" customHeight="true" outlineLevel="0" collapsed="false">
      <c r="A335" s="33" t="s">
        <v>568</v>
      </c>
      <c r="B335" s="33" t="b">
        <f aca="false">_xlfn.ISFORMULA(Observed!L107)</f>
        <v>1</v>
      </c>
    </row>
    <row r="336" customFormat="false" ht="22" hidden="false" customHeight="true" outlineLevel="0" collapsed="false">
      <c r="A336" s="33" t="s">
        <v>569</v>
      </c>
      <c r="B336" s="33" t="b">
        <f aca="false">_xlfn.ISFORMULA(Observed!J108)</f>
        <v>1</v>
      </c>
    </row>
    <row r="337" customFormat="false" ht="22" hidden="false" customHeight="true" outlineLevel="0" collapsed="false">
      <c r="A337" s="33" t="s">
        <v>570</v>
      </c>
      <c r="B337" s="33" t="b">
        <f aca="false">_xlfn.ISFORMULA(Observed!K108)</f>
        <v>1</v>
      </c>
    </row>
    <row r="338" customFormat="false" ht="22" hidden="false" customHeight="true" outlineLevel="0" collapsed="false">
      <c r="A338" s="33" t="s">
        <v>571</v>
      </c>
      <c r="B338" s="33" t="b">
        <f aca="false">_xlfn.ISFORMULA(Observed!L108)</f>
        <v>1</v>
      </c>
    </row>
    <row r="339" customFormat="false" ht="22" hidden="false" customHeight="true" outlineLevel="0" collapsed="false">
      <c r="A339" s="33" t="s">
        <v>572</v>
      </c>
      <c r="B339" s="33" t="b">
        <f aca="false">_xlfn.ISFORMULA(Observed!J109)</f>
        <v>1</v>
      </c>
    </row>
    <row r="340" customFormat="false" ht="22" hidden="false" customHeight="true" outlineLevel="0" collapsed="false">
      <c r="A340" s="33" t="s">
        <v>573</v>
      </c>
      <c r="B340" s="33" t="b">
        <f aca="false">_xlfn.ISFORMULA(Observed!K109)</f>
        <v>1</v>
      </c>
    </row>
    <row r="341" customFormat="false" ht="22" hidden="false" customHeight="true" outlineLevel="0" collapsed="false">
      <c r="A341" s="33" t="s">
        <v>574</v>
      </c>
      <c r="B341" s="33" t="b">
        <f aca="false">_xlfn.ISFORMULA(Observed!L109)</f>
        <v>1</v>
      </c>
    </row>
    <row r="342" customFormat="false" ht="22" hidden="false" customHeight="true" outlineLevel="0" collapsed="false">
      <c r="A342" s="33" t="s">
        <v>575</v>
      </c>
      <c r="B342" s="33" t="b">
        <f aca="false">_xlfn.ISFORMULA(Observed!J110)</f>
        <v>1</v>
      </c>
    </row>
    <row r="343" customFormat="false" ht="22" hidden="false" customHeight="true" outlineLevel="0" collapsed="false">
      <c r="A343" s="33" t="s">
        <v>576</v>
      </c>
      <c r="B343" s="33" t="b">
        <f aca="false">_xlfn.ISFORMULA(Observed!K110)</f>
        <v>1</v>
      </c>
    </row>
    <row r="344" customFormat="false" ht="22" hidden="false" customHeight="true" outlineLevel="0" collapsed="false">
      <c r="A344" s="33" t="s">
        <v>577</v>
      </c>
      <c r="B344" s="33" t="b">
        <f aca="false">_xlfn.ISFORMULA(Observed!L110)</f>
        <v>1</v>
      </c>
    </row>
    <row r="345" customFormat="false" ht="22" hidden="false" customHeight="true" outlineLevel="0" collapsed="false">
      <c r="A345" s="33" t="s">
        <v>578</v>
      </c>
      <c r="B345" s="33" t="b">
        <f aca="false">_xlfn.ISFORMULA(Observed!J111)</f>
        <v>1</v>
      </c>
    </row>
    <row r="346" customFormat="false" ht="22" hidden="false" customHeight="true" outlineLevel="0" collapsed="false">
      <c r="A346" s="33" t="s">
        <v>579</v>
      </c>
      <c r="B346" s="33" t="b">
        <f aca="false">_xlfn.ISFORMULA(Observed!K111)</f>
        <v>1</v>
      </c>
    </row>
    <row r="347" customFormat="false" ht="22" hidden="false" customHeight="true" outlineLevel="0" collapsed="false">
      <c r="A347" s="33" t="s">
        <v>580</v>
      </c>
      <c r="B347" s="33" t="b">
        <f aca="false">_xlfn.ISFORMULA(Observed!L111)</f>
        <v>1</v>
      </c>
    </row>
    <row r="348" customFormat="false" ht="22" hidden="false" customHeight="true" outlineLevel="0" collapsed="false">
      <c r="A348" s="33" t="s">
        <v>581</v>
      </c>
      <c r="B348" s="33" t="b">
        <f aca="false">_xlfn.ISFORMULA(Observed!J112)</f>
        <v>1</v>
      </c>
    </row>
    <row r="349" customFormat="false" ht="22" hidden="false" customHeight="true" outlineLevel="0" collapsed="false">
      <c r="A349" s="33" t="s">
        <v>582</v>
      </c>
      <c r="B349" s="33" t="b">
        <f aca="false">_xlfn.ISFORMULA(Observed!K112)</f>
        <v>1</v>
      </c>
    </row>
    <row r="350" customFormat="false" ht="22" hidden="false" customHeight="true" outlineLevel="0" collapsed="false">
      <c r="A350" s="33" t="s">
        <v>583</v>
      </c>
      <c r="B350" s="33" t="b">
        <f aca="false">_xlfn.ISFORMULA(Observed!L112)</f>
        <v>1</v>
      </c>
    </row>
    <row r="351" customFormat="false" ht="22" hidden="false" customHeight="true" outlineLevel="0" collapsed="false">
      <c r="A351" s="33" t="s">
        <v>584</v>
      </c>
      <c r="B351" s="33" t="b">
        <f aca="false">_xlfn.ISFORMULA(Observed!J113)</f>
        <v>1</v>
      </c>
    </row>
    <row r="352" customFormat="false" ht="22" hidden="false" customHeight="true" outlineLevel="0" collapsed="false">
      <c r="A352" s="33" t="s">
        <v>585</v>
      </c>
      <c r="B352" s="33" t="b">
        <f aca="false">_xlfn.ISFORMULA(Observed!K113)</f>
        <v>1</v>
      </c>
    </row>
    <row r="353" customFormat="false" ht="22" hidden="false" customHeight="true" outlineLevel="0" collapsed="false">
      <c r="A353" s="33" t="s">
        <v>586</v>
      </c>
      <c r="B353" s="33" t="b">
        <f aca="false">_xlfn.ISFORMULA(Observed!L113)</f>
        <v>1</v>
      </c>
    </row>
    <row r="354" customFormat="false" ht="22" hidden="false" customHeight="true" outlineLevel="0" collapsed="false">
      <c r="A354" s="33" t="s">
        <v>587</v>
      </c>
      <c r="B354" s="33" t="b">
        <f aca="false">_xlfn.ISFORMULA(Observed!J114)</f>
        <v>1</v>
      </c>
    </row>
    <row r="355" customFormat="false" ht="22" hidden="false" customHeight="true" outlineLevel="0" collapsed="false">
      <c r="A355" s="33" t="s">
        <v>588</v>
      </c>
      <c r="B355" s="33" t="b">
        <f aca="false">_xlfn.ISFORMULA(Observed!K114)</f>
        <v>1</v>
      </c>
    </row>
    <row r="356" customFormat="false" ht="22" hidden="false" customHeight="true" outlineLevel="0" collapsed="false">
      <c r="A356" s="33" t="s">
        <v>589</v>
      </c>
      <c r="B356" s="33" t="b">
        <f aca="false">_xlfn.ISFORMULA(Observed!L114)</f>
        <v>1</v>
      </c>
    </row>
    <row r="357" customFormat="false" ht="22" hidden="false" customHeight="true" outlineLevel="0" collapsed="false">
      <c r="A357" s="33" t="s">
        <v>590</v>
      </c>
      <c r="B357" s="33" t="b">
        <f aca="false">_xlfn.ISFORMULA(Observed!J115)</f>
        <v>1</v>
      </c>
    </row>
    <row r="358" customFormat="false" ht="22" hidden="false" customHeight="true" outlineLevel="0" collapsed="false">
      <c r="A358" s="33" t="s">
        <v>591</v>
      </c>
      <c r="B358" s="33" t="b">
        <f aca="false">_xlfn.ISFORMULA(Observed!K115)</f>
        <v>1</v>
      </c>
    </row>
    <row r="359" customFormat="false" ht="22" hidden="false" customHeight="true" outlineLevel="0" collapsed="false">
      <c r="A359" s="33" t="s">
        <v>592</v>
      </c>
      <c r="B359" s="33" t="b">
        <f aca="false">_xlfn.ISFORMULA(Observed!L115)</f>
        <v>1</v>
      </c>
    </row>
    <row r="360" customFormat="false" ht="22" hidden="false" customHeight="true" outlineLevel="0" collapsed="false">
      <c r="A360" s="33" t="s">
        <v>593</v>
      </c>
      <c r="B360" s="33" t="b">
        <f aca="false">_xlfn.ISFORMULA(Observed!J116)</f>
        <v>1</v>
      </c>
    </row>
    <row r="361" customFormat="false" ht="22" hidden="false" customHeight="true" outlineLevel="0" collapsed="false">
      <c r="A361" s="33" t="s">
        <v>594</v>
      </c>
      <c r="B361" s="33" t="b">
        <f aca="false">_xlfn.ISFORMULA(Observed!K116)</f>
        <v>1</v>
      </c>
    </row>
    <row r="362" customFormat="false" ht="22" hidden="false" customHeight="true" outlineLevel="0" collapsed="false">
      <c r="A362" s="33" t="s">
        <v>595</v>
      </c>
      <c r="B362" s="33" t="b">
        <f aca="false">_xlfn.ISFORMULA(Observed!L116)</f>
        <v>1</v>
      </c>
    </row>
    <row r="363" customFormat="false" ht="22" hidden="false" customHeight="true" outlineLevel="0" collapsed="false">
      <c r="A363" s="33" t="s">
        <v>596</v>
      </c>
      <c r="B363" s="33" t="b">
        <f aca="false">_xlfn.ISFORMULA(Observed!J117)</f>
        <v>1</v>
      </c>
    </row>
    <row r="364" customFormat="false" ht="22" hidden="false" customHeight="true" outlineLevel="0" collapsed="false">
      <c r="A364" s="33" t="s">
        <v>597</v>
      </c>
      <c r="B364" s="33" t="b">
        <f aca="false">_xlfn.ISFORMULA(Observed!K117)</f>
        <v>1</v>
      </c>
    </row>
    <row r="365" customFormat="false" ht="22" hidden="false" customHeight="true" outlineLevel="0" collapsed="false">
      <c r="A365" s="33" t="s">
        <v>598</v>
      </c>
      <c r="B365" s="33" t="b">
        <f aca="false">_xlfn.ISFORMULA(Observed!L117)</f>
        <v>1</v>
      </c>
    </row>
    <row r="366" customFormat="false" ht="22" hidden="false" customHeight="true" outlineLevel="0" collapsed="false">
      <c r="A366" s="33" t="s">
        <v>599</v>
      </c>
      <c r="B366" s="33" t="b">
        <f aca="false">_xlfn.ISFORMULA(Observed!J118)</f>
        <v>1</v>
      </c>
    </row>
    <row r="367" customFormat="false" ht="22" hidden="false" customHeight="true" outlineLevel="0" collapsed="false">
      <c r="A367" s="33" t="s">
        <v>600</v>
      </c>
      <c r="B367" s="33" t="b">
        <f aca="false">_xlfn.ISFORMULA(Observed!K118)</f>
        <v>1</v>
      </c>
    </row>
    <row r="368" customFormat="false" ht="22" hidden="false" customHeight="true" outlineLevel="0" collapsed="false">
      <c r="A368" s="33" t="s">
        <v>601</v>
      </c>
      <c r="B368" s="33" t="b">
        <f aca="false">_xlfn.ISFORMULA(Observed!L118)</f>
        <v>1</v>
      </c>
    </row>
    <row r="369" customFormat="false" ht="22" hidden="false" customHeight="true" outlineLevel="0" collapsed="false">
      <c r="A369" s="33" t="s">
        <v>602</v>
      </c>
      <c r="B369" s="33" t="b">
        <f aca="false">_xlfn.ISFORMULA(Observed!J119)</f>
        <v>1</v>
      </c>
    </row>
    <row r="370" customFormat="false" ht="22" hidden="false" customHeight="true" outlineLevel="0" collapsed="false">
      <c r="A370" s="33" t="s">
        <v>603</v>
      </c>
      <c r="B370" s="33" t="b">
        <f aca="false">_xlfn.ISFORMULA(Observed!K119)</f>
        <v>1</v>
      </c>
    </row>
    <row r="371" customFormat="false" ht="22" hidden="false" customHeight="true" outlineLevel="0" collapsed="false">
      <c r="A371" s="33" t="s">
        <v>604</v>
      </c>
      <c r="B371" s="33" t="b">
        <f aca="false">_xlfn.ISFORMULA(Observed!L119)</f>
        <v>1</v>
      </c>
    </row>
    <row r="372" customFormat="false" ht="22" hidden="false" customHeight="true" outlineLevel="0" collapsed="false">
      <c r="A372" s="33" t="s">
        <v>605</v>
      </c>
      <c r="B372" s="33" t="b">
        <f aca="false">_xlfn.ISFORMULA(Observed!J120)</f>
        <v>1</v>
      </c>
    </row>
    <row r="373" customFormat="false" ht="22" hidden="false" customHeight="true" outlineLevel="0" collapsed="false">
      <c r="A373" s="33" t="s">
        <v>606</v>
      </c>
      <c r="B373" s="33" t="b">
        <f aca="false">_xlfn.ISFORMULA(Observed!K120)</f>
        <v>1</v>
      </c>
    </row>
    <row r="374" customFormat="false" ht="22" hidden="false" customHeight="true" outlineLevel="0" collapsed="false">
      <c r="A374" s="33" t="s">
        <v>607</v>
      </c>
      <c r="B374" s="33" t="b">
        <f aca="false">_xlfn.ISFORMULA(Observed!L120)</f>
        <v>1</v>
      </c>
    </row>
    <row r="375" customFormat="false" ht="22" hidden="false" customHeight="true" outlineLevel="0" collapsed="false">
      <c r="A375" s="33" t="s">
        <v>608</v>
      </c>
      <c r="B375" s="33" t="b">
        <f aca="false">_xlfn.ISFORMULA(Observed!J121)</f>
        <v>1</v>
      </c>
    </row>
    <row r="376" customFormat="false" ht="22" hidden="false" customHeight="true" outlineLevel="0" collapsed="false">
      <c r="A376" s="33" t="s">
        <v>609</v>
      </c>
      <c r="B376" s="33" t="b">
        <f aca="false">_xlfn.ISFORMULA(Observed!K121)</f>
        <v>1</v>
      </c>
    </row>
    <row r="377" customFormat="false" ht="22" hidden="false" customHeight="true" outlineLevel="0" collapsed="false">
      <c r="A377" s="33" t="s">
        <v>610</v>
      </c>
      <c r="B377" s="33" t="b">
        <f aca="false">_xlfn.ISFORMULA(Observed!L121)</f>
        <v>1</v>
      </c>
    </row>
    <row r="378" customFormat="false" ht="22" hidden="false" customHeight="true" outlineLevel="0" collapsed="false">
      <c r="A378" s="33" t="s">
        <v>611</v>
      </c>
      <c r="B378" s="33" t="b">
        <f aca="false">_xlfn.ISFORMULA(Observed!J122)</f>
        <v>1</v>
      </c>
    </row>
    <row r="379" customFormat="false" ht="22" hidden="false" customHeight="true" outlineLevel="0" collapsed="false">
      <c r="A379" s="33" t="s">
        <v>612</v>
      </c>
      <c r="B379" s="33" t="b">
        <f aca="false">_xlfn.ISFORMULA(Observed!K122)</f>
        <v>1</v>
      </c>
    </row>
    <row r="380" customFormat="false" ht="22" hidden="false" customHeight="true" outlineLevel="0" collapsed="false">
      <c r="A380" s="33" t="s">
        <v>613</v>
      </c>
      <c r="B380" s="33" t="b">
        <f aca="false">_xlfn.ISFORMULA(Observed!L122)</f>
        <v>1</v>
      </c>
    </row>
    <row r="381" customFormat="false" ht="22" hidden="false" customHeight="true" outlineLevel="0" collapsed="false">
      <c r="A381" s="33" t="s">
        <v>614</v>
      </c>
      <c r="B381" s="33" t="b">
        <f aca="false">_xlfn.ISFORMULA(Observed!J123)</f>
        <v>1</v>
      </c>
    </row>
    <row r="382" customFormat="false" ht="22" hidden="false" customHeight="true" outlineLevel="0" collapsed="false">
      <c r="A382" s="33" t="s">
        <v>615</v>
      </c>
      <c r="B382" s="33" t="b">
        <f aca="false">_xlfn.ISFORMULA(Observed!K123)</f>
        <v>1</v>
      </c>
    </row>
    <row r="383" customFormat="false" ht="22" hidden="false" customHeight="true" outlineLevel="0" collapsed="false">
      <c r="A383" s="33" t="s">
        <v>616</v>
      </c>
      <c r="B383" s="33" t="b">
        <f aca="false">_xlfn.ISFORMULA(Observed!L123)</f>
        <v>1</v>
      </c>
    </row>
    <row r="384" customFormat="false" ht="22" hidden="false" customHeight="true" outlineLevel="0" collapsed="false">
      <c r="A384" s="33" t="s">
        <v>617</v>
      </c>
      <c r="B384" s="33" t="b">
        <f aca="false">_xlfn.ISFORMULA(Observed!J124)</f>
        <v>1</v>
      </c>
    </row>
    <row r="385" customFormat="false" ht="22" hidden="false" customHeight="true" outlineLevel="0" collapsed="false">
      <c r="A385" s="33" t="s">
        <v>618</v>
      </c>
      <c r="B385" s="33" t="b">
        <f aca="false">_xlfn.ISFORMULA(Observed!K124)</f>
        <v>1</v>
      </c>
    </row>
    <row r="386" customFormat="false" ht="22" hidden="false" customHeight="true" outlineLevel="0" collapsed="false">
      <c r="A386" s="33" t="s">
        <v>619</v>
      </c>
      <c r="B386" s="33" t="b">
        <f aca="false">_xlfn.ISFORMULA(Observed!L124)</f>
        <v>1</v>
      </c>
    </row>
    <row r="387" customFormat="false" ht="22" hidden="false" customHeight="true" outlineLevel="0" collapsed="false">
      <c r="A387" s="33" t="s">
        <v>620</v>
      </c>
      <c r="B387" s="33" t="b">
        <f aca="false">_xlfn.ISFORMULA(Observed!J125)</f>
        <v>1</v>
      </c>
    </row>
    <row r="388" customFormat="false" ht="22" hidden="false" customHeight="true" outlineLevel="0" collapsed="false">
      <c r="A388" s="33" t="s">
        <v>621</v>
      </c>
      <c r="B388" s="33" t="b">
        <f aca="false">_xlfn.ISFORMULA(Observed!K125)</f>
        <v>1</v>
      </c>
    </row>
    <row r="389" customFormat="false" ht="22" hidden="false" customHeight="true" outlineLevel="0" collapsed="false">
      <c r="A389" s="33" t="s">
        <v>622</v>
      </c>
      <c r="B389" s="33" t="b">
        <f aca="false">_xlfn.ISFORMULA(Observed!L125)</f>
        <v>1</v>
      </c>
    </row>
    <row r="390" customFormat="false" ht="22" hidden="false" customHeight="true" outlineLevel="0" collapsed="false">
      <c r="A390" s="33" t="s">
        <v>623</v>
      </c>
      <c r="B390" s="33" t="b">
        <f aca="false">_xlfn.ISFORMULA(Observed!N6)</f>
        <v>1</v>
      </c>
    </row>
    <row r="391" customFormat="false" ht="22" hidden="false" customHeight="true" outlineLevel="0" collapsed="false">
      <c r="A391" s="33" t="s">
        <v>624</v>
      </c>
      <c r="B391" s="33" t="b">
        <f aca="false">_xlfn.ISFORMULA(Observed!O6)</f>
        <v>1</v>
      </c>
    </row>
    <row r="392" customFormat="false" ht="22" hidden="false" customHeight="true" outlineLevel="0" collapsed="false">
      <c r="A392" s="33" t="s">
        <v>625</v>
      </c>
      <c r="B392" s="33" t="b">
        <f aca="false">_xlfn.ISFORMULA(Observed!P6)</f>
        <v>1</v>
      </c>
    </row>
    <row r="393" customFormat="false" ht="22" hidden="false" customHeight="true" outlineLevel="0" collapsed="false">
      <c r="A393" s="33" t="s">
        <v>626</v>
      </c>
      <c r="B393" s="33" t="b">
        <f aca="false">_xlfn.ISFORMULA(Observed!Q6)</f>
        <v>1</v>
      </c>
    </row>
    <row r="394" customFormat="false" ht="22" hidden="false" customHeight="true" outlineLevel="0" collapsed="false">
      <c r="A394" s="33" t="s">
        <v>627</v>
      </c>
      <c r="B394" s="33" t="b">
        <f aca="false">_xlfn.ISFORMULA(Observed!N7)</f>
        <v>1</v>
      </c>
    </row>
    <row r="395" customFormat="false" ht="22" hidden="false" customHeight="true" outlineLevel="0" collapsed="false">
      <c r="A395" s="33" t="s">
        <v>628</v>
      </c>
      <c r="B395" s="33" t="b">
        <f aca="false">_xlfn.ISFORMULA(Observed!O7)</f>
        <v>1</v>
      </c>
    </row>
    <row r="396" customFormat="false" ht="22" hidden="false" customHeight="true" outlineLevel="0" collapsed="false">
      <c r="A396" s="33" t="s">
        <v>629</v>
      </c>
      <c r="B396" s="33" t="b">
        <f aca="false">_xlfn.ISFORMULA(Observed!P7)</f>
        <v>1</v>
      </c>
    </row>
    <row r="397" customFormat="false" ht="22" hidden="false" customHeight="true" outlineLevel="0" collapsed="false">
      <c r="A397" s="33" t="s">
        <v>630</v>
      </c>
      <c r="B397" s="33" t="b">
        <f aca="false">_xlfn.ISFORMULA(Observed!Q7)</f>
        <v>1</v>
      </c>
    </row>
    <row r="398" customFormat="false" ht="22" hidden="false" customHeight="true" outlineLevel="0" collapsed="false">
      <c r="A398" s="33" t="s">
        <v>631</v>
      </c>
      <c r="B398" s="33" t="b">
        <f aca="false">_xlfn.ISFORMULA(Observed!N8)</f>
        <v>1</v>
      </c>
    </row>
    <row r="399" customFormat="false" ht="22" hidden="false" customHeight="true" outlineLevel="0" collapsed="false">
      <c r="A399" s="33" t="s">
        <v>632</v>
      </c>
      <c r="B399" s="33" t="b">
        <f aca="false">_xlfn.ISFORMULA(Observed!O8)</f>
        <v>1</v>
      </c>
    </row>
    <row r="400" customFormat="false" ht="22" hidden="false" customHeight="true" outlineLevel="0" collapsed="false">
      <c r="A400" s="33" t="s">
        <v>633</v>
      </c>
      <c r="B400" s="33" t="b">
        <f aca="false">_xlfn.ISFORMULA(Observed!P8)</f>
        <v>1</v>
      </c>
    </row>
    <row r="401" customFormat="false" ht="22" hidden="false" customHeight="true" outlineLevel="0" collapsed="false">
      <c r="A401" s="33" t="s">
        <v>634</v>
      </c>
      <c r="B401" s="33" t="b">
        <f aca="false">_xlfn.ISFORMULA(Observed!Q8)</f>
        <v>1</v>
      </c>
    </row>
    <row r="402" customFormat="false" ht="22" hidden="false" customHeight="true" outlineLevel="0" collapsed="false">
      <c r="A402" s="33" t="s">
        <v>635</v>
      </c>
      <c r="B402" s="33" t="b">
        <f aca="false">_xlfn.ISFORMULA(Observed!N9)</f>
        <v>1</v>
      </c>
    </row>
    <row r="403" customFormat="false" ht="22" hidden="false" customHeight="true" outlineLevel="0" collapsed="false">
      <c r="A403" s="33" t="s">
        <v>636</v>
      </c>
      <c r="B403" s="33" t="b">
        <f aca="false">_xlfn.ISFORMULA(Observed!O9)</f>
        <v>1</v>
      </c>
    </row>
    <row r="404" customFormat="false" ht="22" hidden="false" customHeight="true" outlineLevel="0" collapsed="false">
      <c r="A404" s="33" t="s">
        <v>637</v>
      </c>
      <c r="B404" s="33" t="b">
        <f aca="false">_xlfn.ISFORMULA(Observed!P9)</f>
        <v>1</v>
      </c>
    </row>
    <row r="405" customFormat="false" ht="22" hidden="false" customHeight="true" outlineLevel="0" collapsed="false">
      <c r="A405" s="33" t="s">
        <v>638</v>
      </c>
      <c r="B405" s="33" t="b">
        <f aca="false">_xlfn.ISFORMULA(Observed!Q9)</f>
        <v>1</v>
      </c>
    </row>
    <row r="406" customFormat="false" ht="22" hidden="false" customHeight="true" outlineLevel="0" collapsed="false">
      <c r="A406" s="33" t="s">
        <v>639</v>
      </c>
      <c r="B406" s="33" t="b">
        <f aca="false">_xlfn.ISFORMULA(Observed!N10)</f>
        <v>1</v>
      </c>
    </row>
    <row r="407" customFormat="false" ht="22" hidden="false" customHeight="true" outlineLevel="0" collapsed="false">
      <c r="A407" s="33" t="s">
        <v>640</v>
      </c>
      <c r="B407" s="33" t="b">
        <f aca="false">_xlfn.ISFORMULA(Observed!O10)</f>
        <v>1</v>
      </c>
    </row>
    <row r="408" customFormat="false" ht="22" hidden="false" customHeight="true" outlineLevel="0" collapsed="false">
      <c r="A408" s="33" t="s">
        <v>641</v>
      </c>
      <c r="B408" s="33" t="b">
        <f aca="false">_xlfn.ISFORMULA(Observed!P10)</f>
        <v>1</v>
      </c>
    </row>
    <row r="409" customFormat="false" ht="22" hidden="false" customHeight="true" outlineLevel="0" collapsed="false">
      <c r="A409" s="33" t="s">
        <v>642</v>
      </c>
      <c r="B409" s="33" t="b">
        <f aca="false">_xlfn.ISFORMULA(Observed!Q10)</f>
        <v>1</v>
      </c>
    </row>
    <row r="410" customFormat="false" ht="22" hidden="false" customHeight="true" outlineLevel="0" collapsed="false">
      <c r="A410" s="33" t="s">
        <v>643</v>
      </c>
      <c r="B410" s="33" t="b">
        <f aca="false">_xlfn.ISFORMULA(Observed!N11)</f>
        <v>1</v>
      </c>
    </row>
    <row r="411" customFormat="false" ht="22" hidden="false" customHeight="true" outlineLevel="0" collapsed="false">
      <c r="A411" s="33" t="s">
        <v>644</v>
      </c>
      <c r="B411" s="33" t="b">
        <f aca="false">_xlfn.ISFORMULA(Observed!O11)</f>
        <v>1</v>
      </c>
    </row>
    <row r="412" customFormat="false" ht="22" hidden="false" customHeight="true" outlineLevel="0" collapsed="false">
      <c r="A412" s="33" t="s">
        <v>645</v>
      </c>
      <c r="B412" s="33" t="b">
        <f aca="false">_xlfn.ISFORMULA(Observed!P11)</f>
        <v>1</v>
      </c>
    </row>
    <row r="413" customFormat="false" ht="22" hidden="false" customHeight="true" outlineLevel="0" collapsed="false">
      <c r="A413" s="33" t="s">
        <v>646</v>
      </c>
      <c r="B413" s="33" t="b">
        <f aca="false">_xlfn.ISFORMULA(Observed!Q11)</f>
        <v>1</v>
      </c>
    </row>
    <row r="414" customFormat="false" ht="22" hidden="false" customHeight="true" outlineLevel="0" collapsed="false">
      <c r="A414" s="33" t="s">
        <v>647</v>
      </c>
      <c r="B414" s="33" t="b">
        <f aca="false">_xlfn.ISFORMULA(Observed!N12)</f>
        <v>1</v>
      </c>
    </row>
    <row r="415" customFormat="false" ht="22" hidden="false" customHeight="true" outlineLevel="0" collapsed="false">
      <c r="A415" s="33" t="s">
        <v>648</v>
      </c>
      <c r="B415" s="33" t="b">
        <f aca="false">_xlfn.ISFORMULA(Observed!O12)</f>
        <v>1</v>
      </c>
    </row>
    <row r="416" customFormat="false" ht="22" hidden="false" customHeight="true" outlineLevel="0" collapsed="false">
      <c r="A416" s="33" t="s">
        <v>649</v>
      </c>
      <c r="B416" s="33" t="b">
        <f aca="false">_xlfn.ISFORMULA(Observed!P12)</f>
        <v>1</v>
      </c>
    </row>
    <row r="417" customFormat="false" ht="22" hidden="false" customHeight="true" outlineLevel="0" collapsed="false">
      <c r="A417" s="33" t="s">
        <v>650</v>
      </c>
      <c r="B417" s="33" t="b">
        <f aca="false">_xlfn.ISFORMULA(Observed!Q12)</f>
        <v>1</v>
      </c>
    </row>
    <row r="418" customFormat="false" ht="22" hidden="false" customHeight="true" outlineLevel="0" collapsed="false">
      <c r="A418" s="33" t="s">
        <v>651</v>
      </c>
      <c r="B418" s="33" t="b">
        <f aca="false">_xlfn.ISFORMULA(Observed!N13)</f>
        <v>1</v>
      </c>
    </row>
    <row r="419" customFormat="false" ht="22" hidden="false" customHeight="true" outlineLevel="0" collapsed="false">
      <c r="A419" s="33" t="s">
        <v>652</v>
      </c>
      <c r="B419" s="33" t="b">
        <f aca="false">_xlfn.ISFORMULA(Observed!O13)</f>
        <v>1</v>
      </c>
    </row>
    <row r="420" customFormat="false" ht="22" hidden="false" customHeight="true" outlineLevel="0" collapsed="false">
      <c r="A420" s="33" t="s">
        <v>653</v>
      </c>
      <c r="B420" s="33" t="b">
        <f aca="false">_xlfn.ISFORMULA(Observed!P13)</f>
        <v>1</v>
      </c>
    </row>
    <row r="421" customFormat="false" ht="22" hidden="false" customHeight="true" outlineLevel="0" collapsed="false">
      <c r="A421" s="33" t="s">
        <v>654</v>
      </c>
      <c r="B421" s="33" t="b">
        <f aca="false">_xlfn.ISFORMULA(Observed!Q13)</f>
        <v>1</v>
      </c>
    </row>
    <row r="422" customFormat="false" ht="22" hidden="false" customHeight="true" outlineLevel="0" collapsed="false">
      <c r="A422" s="33" t="s">
        <v>655</v>
      </c>
      <c r="B422" s="33" t="b">
        <f aca="false">_xlfn.ISFORMULA(Observed!N14)</f>
        <v>1</v>
      </c>
    </row>
    <row r="423" customFormat="false" ht="22" hidden="false" customHeight="true" outlineLevel="0" collapsed="false">
      <c r="A423" s="33" t="s">
        <v>656</v>
      </c>
      <c r="B423" s="33" t="b">
        <f aca="false">_xlfn.ISFORMULA(Observed!O14)</f>
        <v>1</v>
      </c>
    </row>
    <row r="424" customFormat="false" ht="22" hidden="false" customHeight="true" outlineLevel="0" collapsed="false">
      <c r="A424" s="33" t="s">
        <v>657</v>
      </c>
      <c r="B424" s="33" t="b">
        <f aca="false">_xlfn.ISFORMULA(Observed!P14)</f>
        <v>1</v>
      </c>
    </row>
    <row r="425" customFormat="false" ht="22" hidden="false" customHeight="true" outlineLevel="0" collapsed="false">
      <c r="A425" s="33" t="s">
        <v>658</v>
      </c>
      <c r="B425" s="33" t="b">
        <f aca="false">_xlfn.ISFORMULA(Observed!Q14)</f>
        <v>1</v>
      </c>
    </row>
    <row r="426" customFormat="false" ht="22" hidden="false" customHeight="true" outlineLevel="0" collapsed="false">
      <c r="A426" s="33" t="s">
        <v>659</v>
      </c>
      <c r="B426" s="33" t="b">
        <f aca="false">_xlfn.ISFORMULA(Observed!N15)</f>
        <v>1</v>
      </c>
    </row>
    <row r="427" customFormat="false" ht="22" hidden="false" customHeight="true" outlineLevel="0" collapsed="false">
      <c r="A427" s="33" t="s">
        <v>660</v>
      </c>
      <c r="B427" s="33" t="b">
        <f aca="false">_xlfn.ISFORMULA(Observed!O15)</f>
        <v>1</v>
      </c>
    </row>
    <row r="428" customFormat="false" ht="22" hidden="false" customHeight="true" outlineLevel="0" collapsed="false">
      <c r="A428" s="33" t="s">
        <v>661</v>
      </c>
      <c r="B428" s="33" t="b">
        <f aca="false">_xlfn.ISFORMULA(Observed!P15)</f>
        <v>1</v>
      </c>
    </row>
    <row r="429" customFormat="false" ht="22" hidden="false" customHeight="true" outlineLevel="0" collapsed="false">
      <c r="A429" s="33" t="s">
        <v>662</v>
      </c>
      <c r="B429" s="33" t="b">
        <f aca="false">_xlfn.ISFORMULA(Observed!Q15)</f>
        <v>1</v>
      </c>
    </row>
    <row r="430" customFormat="false" ht="22" hidden="false" customHeight="true" outlineLevel="0" collapsed="false">
      <c r="A430" s="33" t="s">
        <v>663</v>
      </c>
      <c r="B430" s="33" t="b">
        <f aca="false">_xlfn.ISFORMULA(Observed!N16)</f>
        <v>1</v>
      </c>
    </row>
    <row r="431" customFormat="false" ht="22" hidden="false" customHeight="true" outlineLevel="0" collapsed="false">
      <c r="A431" s="33" t="s">
        <v>664</v>
      </c>
      <c r="B431" s="33" t="b">
        <f aca="false">_xlfn.ISFORMULA(Observed!O16)</f>
        <v>1</v>
      </c>
    </row>
    <row r="432" customFormat="false" ht="22" hidden="false" customHeight="true" outlineLevel="0" collapsed="false">
      <c r="A432" s="33" t="s">
        <v>665</v>
      </c>
      <c r="B432" s="33" t="b">
        <f aca="false">_xlfn.ISFORMULA(Observed!P16)</f>
        <v>1</v>
      </c>
    </row>
    <row r="433" customFormat="false" ht="22" hidden="false" customHeight="true" outlineLevel="0" collapsed="false">
      <c r="A433" s="33" t="s">
        <v>666</v>
      </c>
      <c r="B433" s="33" t="b">
        <f aca="false">_xlfn.ISFORMULA(Observed!Q16)</f>
        <v>1</v>
      </c>
    </row>
    <row r="434" customFormat="false" ht="22" hidden="false" customHeight="true" outlineLevel="0" collapsed="false">
      <c r="A434" s="33" t="s">
        <v>667</v>
      </c>
      <c r="B434" s="33" t="b">
        <f aca="false">_xlfn.ISFORMULA(Observed!N17)</f>
        <v>1</v>
      </c>
    </row>
    <row r="435" customFormat="false" ht="22" hidden="false" customHeight="true" outlineLevel="0" collapsed="false">
      <c r="A435" s="33" t="s">
        <v>668</v>
      </c>
      <c r="B435" s="33" t="b">
        <f aca="false">_xlfn.ISFORMULA(Observed!O17)</f>
        <v>1</v>
      </c>
    </row>
    <row r="436" customFormat="false" ht="22" hidden="false" customHeight="true" outlineLevel="0" collapsed="false">
      <c r="A436" s="33" t="s">
        <v>669</v>
      </c>
      <c r="B436" s="33" t="b">
        <f aca="false">_xlfn.ISFORMULA(Observed!P17)</f>
        <v>1</v>
      </c>
    </row>
    <row r="437" customFormat="false" ht="22" hidden="false" customHeight="true" outlineLevel="0" collapsed="false">
      <c r="A437" s="33" t="s">
        <v>670</v>
      </c>
      <c r="B437" s="33" t="b">
        <f aca="false">_xlfn.ISFORMULA(Observed!Q17)</f>
        <v>1</v>
      </c>
    </row>
    <row r="438" customFormat="false" ht="22" hidden="false" customHeight="true" outlineLevel="0" collapsed="false">
      <c r="A438" s="33" t="s">
        <v>671</v>
      </c>
      <c r="B438" s="33" t="b">
        <f aca="false">_xlfn.ISFORMULA(Observed!N18)</f>
        <v>1</v>
      </c>
    </row>
    <row r="439" customFormat="false" ht="22" hidden="false" customHeight="true" outlineLevel="0" collapsed="false">
      <c r="A439" s="33" t="s">
        <v>672</v>
      </c>
      <c r="B439" s="33" t="b">
        <f aca="false">_xlfn.ISFORMULA(Observed!O18)</f>
        <v>1</v>
      </c>
    </row>
    <row r="440" customFormat="false" ht="22" hidden="false" customHeight="true" outlineLevel="0" collapsed="false">
      <c r="A440" s="33" t="s">
        <v>673</v>
      </c>
      <c r="B440" s="33" t="b">
        <f aca="false">_xlfn.ISFORMULA(Observed!P18)</f>
        <v>1</v>
      </c>
    </row>
    <row r="441" customFormat="false" ht="22" hidden="false" customHeight="true" outlineLevel="0" collapsed="false">
      <c r="A441" s="33" t="s">
        <v>674</v>
      </c>
      <c r="B441" s="33" t="b">
        <f aca="false">_xlfn.ISFORMULA(Observed!Q18)</f>
        <v>1</v>
      </c>
    </row>
    <row r="442" customFormat="false" ht="22" hidden="false" customHeight="true" outlineLevel="0" collapsed="false">
      <c r="A442" s="33" t="s">
        <v>675</v>
      </c>
      <c r="B442" s="33" t="b">
        <f aca="false">_xlfn.ISFORMULA(Observed!N19)</f>
        <v>1</v>
      </c>
    </row>
    <row r="443" customFormat="false" ht="22" hidden="false" customHeight="true" outlineLevel="0" collapsed="false">
      <c r="A443" s="33" t="s">
        <v>676</v>
      </c>
      <c r="B443" s="33" t="b">
        <f aca="false">_xlfn.ISFORMULA(Observed!O19)</f>
        <v>1</v>
      </c>
    </row>
    <row r="444" customFormat="false" ht="22" hidden="false" customHeight="true" outlineLevel="0" collapsed="false">
      <c r="A444" s="33" t="s">
        <v>677</v>
      </c>
      <c r="B444" s="33" t="b">
        <f aca="false">_xlfn.ISFORMULA(Observed!P19)</f>
        <v>1</v>
      </c>
    </row>
    <row r="445" customFormat="false" ht="22" hidden="false" customHeight="true" outlineLevel="0" collapsed="false">
      <c r="A445" s="33" t="s">
        <v>678</v>
      </c>
      <c r="B445" s="33" t="b">
        <f aca="false">_xlfn.ISFORMULA(Observed!Q19)</f>
        <v>1</v>
      </c>
    </row>
    <row r="446" customFormat="false" ht="22" hidden="false" customHeight="true" outlineLevel="0" collapsed="false">
      <c r="A446" s="33" t="s">
        <v>679</v>
      </c>
      <c r="B446" s="33" t="b">
        <f aca="false">_xlfn.ISFORMULA(Observed!N20)</f>
        <v>1</v>
      </c>
    </row>
    <row r="447" customFormat="false" ht="22" hidden="false" customHeight="true" outlineLevel="0" collapsed="false">
      <c r="A447" s="33" t="s">
        <v>680</v>
      </c>
      <c r="B447" s="33" t="b">
        <f aca="false">_xlfn.ISFORMULA(Observed!O20)</f>
        <v>1</v>
      </c>
    </row>
    <row r="448" customFormat="false" ht="22" hidden="false" customHeight="true" outlineLevel="0" collapsed="false">
      <c r="A448" s="33" t="s">
        <v>681</v>
      </c>
      <c r="B448" s="33" t="b">
        <f aca="false">_xlfn.ISFORMULA(Observed!P20)</f>
        <v>1</v>
      </c>
    </row>
    <row r="449" customFormat="false" ht="22" hidden="false" customHeight="true" outlineLevel="0" collapsed="false">
      <c r="A449" s="33" t="s">
        <v>682</v>
      </c>
      <c r="B449" s="33" t="b">
        <f aca="false">_xlfn.ISFORMULA(Observed!Q20)</f>
        <v>1</v>
      </c>
    </row>
    <row r="450" customFormat="false" ht="22" hidden="false" customHeight="true" outlineLevel="0" collapsed="false">
      <c r="A450" s="33" t="s">
        <v>683</v>
      </c>
      <c r="B450" s="33" t="b">
        <f aca="false">_xlfn.ISFORMULA(Observed!N21)</f>
        <v>1</v>
      </c>
    </row>
    <row r="451" customFormat="false" ht="22" hidden="false" customHeight="true" outlineLevel="0" collapsed="false">
      <c r="A451" s="33" t="s">
        <v>684</v>
      </c>
      <c r="B451" s="33" t="b">
        <f aca="false">_xlfn.ISFORMULA(Observed!O21)</f>
        <v>1</v>
      </c>
    </row>
    <row r="452" customFormat="false" ht="22" hidden="false" customHeight="true" outlineLevel="0" collapsed="false">
      <c r="A452" s="33" t="s">
        <v>685</v>
      </c>
      <c r="B452" s="33" t="b">
        <f aca="false">_xlfn.ISFORMULA(Observed!P21)</f>
        <v>1</v>
      </c>
    </row>
    <row r="453" customFormat="false" ht="22" hidden="false" customHeight="true" outlineLevel="0" collapsed="false">
      <c r="A453" s="33" t="s">
        <v>686</v>
      </c>
      <c r="B453" s="33" t="b">
        <f aca="false">_xlfn.ISFORMULA(Observed!Q21)</f>
        <v>1</v>
      </c>
    </row>
    <row r="454" customFormat="false" ht="22" hidden="false" customHeight="true" outlineLevel="0" collapsed="false">
      <c r="A454" s="33" t="s">
        <v>687</v>
      </c>
      <c r="B454" s="33" t="b">
        <f aca="false">_xlfn.ISFORMULA(Observed!N22)</f>
        <v>1</v>
      </c>
    </row>
    <row r="455" customFormat="false" ht="22" hidden="false" customHeight="true" outlineLevel="0" collapsed="false">
      <c r="A455" s="33" t="s">
        <v>688</v>
      </c>
      <c r="B455" s="33" t="b">
        <f aca="false">_xlfn.ISFORMULA(Observed!O22)</f>
        <v>1</v>
      </c>
    </row>
    <row r="456" customFormat="false" ht="22" hidden="false" customHeight="true" outlineLevel="0" collapsed="false">
      <c r="A456" s="33" t="s">
        <v>689</v>
      </c>
      <c r="B456" s="33" t="b">
        <f aca="false">_xlfn.ISFORMULA(Observed!P22)</f>
        <v>1</v>
      </c>
    </row>
    <row r="457" customFormat="false" ht="22" hidden="false" customHeight="true" outlineLevel="0" collapsed="false">
      <c r="A457" s="33" t="s">
        <v>690</v>
      </c>
      <c r="B457" s="33" t="b">
        <f aca="false">_xlfn.ISFORMULA(Observed!Q22)</f>
        <v>1</v>
      </c>
    </row>
    <row r="458" customFormat="false" ht="22" hidden="false" customHeight="true" outlineLevel="0" collapsed="false">
      <c r="A458" s="33" t="s">
        <v>691</v>
      </c>
      <c r="B458" s="33" t="b">
        <f aca="false">_xlfn.ISFORMULA(Observed!N23)</f>
        <v>1</v>
      </c>
    </row>
    <row r="459" customFormat="false" ht="22" hidden="false" customHeight="true" outlineLevel="0" collapsed="false">
      <c r="A459" s="33" t="s">
        <v>692</v>
      </c>
      <c r="B459" s="33" t="b">
        <f aca="false">_xlfn.ISFORMULA(Observed!O23)</f>
        <v>1</v>
      </c>
    </row>
    <row r="460" customFormat="false" ht="22" hidden="false" customHeight="true" outlineLevel="0" collapsed="false">
      <c r="A460" s="33" t="s">
        <v>693</v>
      </c>
      <c r="B460" s="33" t="b">
        <f aca="false">_xlfn.ISFORMULA(Observed!P23)</f>
        <v>1</v>
      </c>
    </row>
    <row r="461" customFormat="false" ht="22" hidden="false" customHeight="true" outlineLevel="0" collapsed="false">
      <c r="A461" s="33" t="s">
        <v>694</v>
      </c>
      <c r="B461" s="33" t="b">
        <f aca="false">_xlfn.ISFORMULA(Observed!Q23)</f>
        <v>1</v>
      </c>
    </row>
    <row r="462" customFormat="false" ht="22" hidden="false" customHeight="true" outlineLevel="0" collapsed="false">
      <c r="A462" s="33" t="s">
        <v>695</v>
      </c>
      <c r="B462" s="33" t="b">
        <f aca="false">_xlfn.ISFORMULA(Observed!N24)</f>
        <v>1</v>
      </c>
    </row>
    <row r="463" customFormat="false" ht="22" hidden="false" customHeight="true" outlineLevel="0" collapsed="false">
      <c r="A463" s="33" t="s">
        <v>696</v>
      </c>
      <c r="B463" s="33" t="b">
        <f aca="false">_xlfn.ISFORMULA(Observed!O24)</f>
        <v>1</v>
      </c>
    </row>
    <row r="464" customFormat="false" ht="22" hidden="false" customHeight="true" outlineLevel="0" collapsed="false">
      <c r="A464" s="33" t="s">
        <v>697</v>
      </c>
      <c r="B464" s="33" t="b">
        <f aca="false">_xlfn.ISFORMULA(Observed!P24)</f>
        <v>1</v>
      </c>
    </row>
    <row r="465" customFormat="false" ht="22" hidden="false" customHeight="true" outlineLevel="0" collapsed="false">
      <c r="A465" s="33" t="s">
        <v>698</v>
      </c>
      <c r="B465" s="33" t="b">
        <f aca="false">_xlfn.ISFORMULA(Observed!Q24)</f>
        <v>1</v>
      </c>
    </row>
    <row r="466" customFormat="false" ht="22" hidden="false" customHeight="true" outlineLevel="0" collapsed="false">
      <c r="A466" s="33" t="s">
        <v>699</v>
      </c>
      <c r="B466" s="33" t="b">
        <f aca="false">_xlfn.ISFORMULA(Observed!N25)</f>
        <v>1</v>
      </c>
    </row>
    <row r="467" customFormat="false" ht="22" hidden="false" customHeight="true" outlineLevel="0" collapsed="false">
      <c r="A467" s="33" t="s">
        <v>700</v>
      </c>
      <c r="B467" s="33" t="b">
        <f aca="false">_xlfn.ISFORMULA(Observed!O25)</f>
        <v>1</v>
      </c>
    </row>
    <row r="468" customFormat="false" ht="22" hidden="false" customHeight="true" outlineLevel="0" collapsed="false">
      <c r="A468" s="33" t="s">
        <v>701</v>
      </c>
      <c r="B468" s="33" t="b">
        <f aca="false">_xlfn.ISFORMULA(Observed!P25)</f>
        <v>1</v>
      </c>
    </row>
    <row r="469" customFormat="false" ht="22" hidden="false" customHeight="true" outlineLevel="0" collapsed="false">
      <c r="A469" s="33" t="s">
        <v>702</v>
      </c>
      <c r="B469" s="33" t="b">
        <f aca="false">_xlfn.ISFORMULA(Observed!Q25)</f>
        <v>1</v>
      </c>
    </row>
    <row r="470" customFormat="false" ht="22" hidden="false" customHeight="true" outlineLevel="0" collapsed="false">
      <c r="A470" s="33" t="s">
        <v>703</v>
      </c>
      <c r="B470" s="33" t="b">
        <f aca="false">_xlfn.ISFORMULA(Observed!N26)</f>
        <v>1</v>
      </c>
    </row>
    <row r="471" customFormat="false" ht="22" hidden="false" customHeight="true" outlineLevel="0" collapsed="false">
      <c r="A471" s="33" t="s">
        <v>704</v>
      </c>
      <c r="B471" s="33" t="b">
        <f aca="false">_xlfn.ISFORMULA(Observed!O26)</f>
        <v>1</v>
      </c>
    </row>
    <row r="472" customFormat="false" ht="22" hidden="false" customHeight="true" outlineLevel="0" collapsed="false">
      <c r="A472" s="33" t="s">
        <v>705</v>
      </c>
      <c r="B472" s="33" t="b">
        <f aca="false">_xlfn.ISFORMULA(Observed!P26)</f>
        <v>1</v>
      </c>
    </row>
    <row r="473" customFormat="false" ht="22" hidden="false" customHeight="true" outlineLevel="0" collapsed="false">
      <c r="A473" s="33" t="s">
        <v>706</v>
      </c>
      <c r="B473" s="33" t="b">
        <f aca="false">_xlfn.ISFORMULA(Observed!Q26)</f>
        <v>1</v>
      </c>
    </row>
    <row r="474" customFormat="false" ht="22" hidden="false" customHeight="true" outlineLevel="0" collapsed="false">
      <c r="A474" s="33" t="s">
        <v>707</v>
      </c>
      <c r="B474" s="33" t="b">
        <f aca="false">_xlfn.ISFORMULA(Observed!N27)</f>
        <v>1</v>
      </c>
    </row>
    <row r="475" customFormat="false" ht="22" hidden="false" customHeight="true" outlineLevel="0" collapsed="false">
      <c r="A475" s="33" t="s">
        <v>708</v>
      </c>
      <c r="B475" s="33" t="b">
        <f aca="false">_xlfn.ISFORMULA(Observed!O27)</f>
        <v>1</v>
      </c>
    </row>
    <row r="476" customFormat="false" ht="22" hidden="false" customHeight="true" outlineLevel="0" collapsed="false">
      <c r="A476" s="33" t="s">
        <v>709</v>
      </c>
      <c r="B476" s="33" t="b">
        <f aca="false">_xlfn.ISFORMULA(Observed!P27)</f>
        <v>1</v>
      </c>
    </row>
    <row r="477" customFormat="false" ht="22" hidden="false" customHeight="true" outlineLevel="0" collapsed="false">
      <c r="A477" s="33" t="s">
        <v>710</v>
      </c>
      <c r="B477" s="33" t="b">
        <f aca="false">_xlfn.ISFORMULA(Observed!Q27)</f>
        <v>1</v>
      </c>
    </row>
    <row r="478" customFormat="false" ht="22" hidden="false" customHeight="true" outlineLevel="0" collapsed="false">
      <c r="A478" s="33" t="s">
        <v>711</v>
      </c>
      <c r="B478" s="33" t="b">
        <f aca="false">_xlfn.ISFORMULA(Observed!N28)</f>
        <v>1</v>
      </c>
    </row>
    <row r="479" customFormat="false" ht="22" hidden="false" customHeight="true" outlineLevel="0" collapsed="false">
      <c r="A479" s="33" t="s">
        <v>712</v>
      </c>
      <c r="B479" s="33" t="b">
        <f aca="false">_xlfn.ISFORMULA(Observed!O28)</f>
        <v>1</v>
      </c>
    </row>
    <row r="480" customFormat="false" ht="22" hidden="false" customHeight="true" outlineLevel="0" collapsed="false">
      <c r="A480" s="33" t="s">
        <v>713</v>
      </c>
      <c r="B480" s="33" t="b">
        <f aca="false">_xlfn.ISFORMULA(Observed!P28)</f>
        <v>1</v>
      </c>
    </row>
    <row r="481" customFormat="false" ht="22" hidden="false" customHeight="true" outlineLevel="0" collapsed="false">
      <c r="A481" s="33" t="s">
        <v>714</v>
      </c>
      <c r="B481" s="33" t="b">
        <f aca="false">_xlfn.ISFORMULA(Observed!Q28)</f>
        <v>1</v>
      </c>
    </row>
    <row r="482" customFormat="false" ht="22" hidden="false" customHeight="true" outlineLevel="0" collapsed="false">
      <c r="A482" s="33" t="s">
        <v>715</v>
      </c>
      <c r="B482" s="33" t="b">
        <f aca="false">_xlfn.ISFORMULA(Observed!N29)</f>
        <v>1</v>
      </c>
    </row>
    <row r="483" customFormat="false" ht="22" hidden="false" customHeight="true" outlineLevel="0" collapsed="false">
      <c r="A483" s="33" t="s">
        <v>716</v>
      </c>
      <c r="B483" s="33" t="b">
        <f aca="false">_xlfn.ISFORMULA(Observed!O29)</f>
        <v>1</v>
      </c>
    </row>
    <row r="484" customFormat="false" ht="22" hidden="false" customHeight="true" outlineLevel="0" collapsed="false">
      <c r="A484" s="33" t="s">
        <v>717</v>
      </c>
      <c r="B484" s="33" t="b">
        <f aca="false">_xlfn.ISFORMULA(Observed!P29)</f>
        <v>1</v>
      </c>
    </row>
    <row r="485" customFormat="false" ht="22" hidden="false" customHeight="true" outlineLevel="0" collapsed="false">
      <c r="A485" s="33" t="s">
        <v>718</v>
      </c>
      <c r="B485" s="33" t="b">
        <f aca="false">_xlfn.ISFORMULA(Observed!Q29)</f>
        <v>1</v>
      </c>
    </row>
    <row r="486" customFormat="false" ht="22" hidden="false" customHeight="true" outlineLevel="0" collapsed="false">
      <c r="A486" s="33" t="s">
        <v>719</v>
      </c>
      <c r="B486" s="33" t="b">
        <f aca="false">_xlfn.ISFORMULA(Observed!N30)</f>
        <v>1</v>
      </c>
    </row>
    <row r="487" customFormat="false" ht="22" hidden="false" customHeight="true" outlineLevel="0" collapsed="false">
      <c r="A487" s="33" t="s">
        <v>720</v>
      </c>
      <c r="B487" s="33" t="b">
        <f aca="false">_xlfn.ISFORMULA(Observed!O30)</f>
        <v>1</v>
      </c>
    </row>
    <row r="488" customFormat="false" ht="22" hidden="false" customHeight="true" outlineLevel="0" collapsed="false">
      <c r="A488" s="33" t="s">
        <v>721</v>
      </c>
      <c r="B488" s="33" t="b">
        <f aca="false">_xlfn.ISFORMULA(Observed!P30)</f>
        <v>1</v>
      </c>
    </row>
    <row r="489" customFormat="false" ht="22" hidden="false" customHeight="true" outlineLevel="0" collapsed="false">
      <c r="A489" s="33" t="s">
        <v>722</v>
      </c>
      <c r="B489" s="33" t="b">
        <f aca="false">_xlfn.ISFORMULA(Observed!Q30)</f>
        <v>1</v>
      </c>
    </row>
    <row r="490" customFormat="false" ht="22" hidden="false" customHeight="true" outlineLevel="0" collapsed="false">
      <c r="A490" s="33" t="s">
        <v>723</v>
      </c>
      <c r="B490" s="33" t="b">
        <f aca="false">_xlfn.ISFORMULA(Observed!N31)</f>
        <v>1</v>
      </c>
    </row>
    <row r="491" customFormat="false" ht="22" hidden="false" customHeight="true" outlineLevel="0" collapsed="false">
      <c r="A491" s="33" t="s">
        <v>724</v>
      </c>
      <c r="B491" s="33" t="b">
        <f aca="false">_xlfn.ISFORMULA(Observed!O31)</f>
        <v>1</v>
      </c>
    </row>
    <row r="492" customFormat="false" ht="22" hidden="false" customHeight="true" outlineLevel="0" collapsed="false">
      <c r="A492" s="33" t="s">
        <v>725</v>
      </c>
      <c r="B492" s="33" t="b">
        <f aca="false">_xlfn.ISFORMULA(Observed!P31)</f>
        <v>1</v>
      </c>
    </row>
    <row r="493" customFormat="false" ht="22" hidden="false" customHeight="true" outlineLevel="0" collapsed="false">
      <c r="A493" s="33" t="s">
        <v>726</v>
      </c>
      <c r="B493" s="33" t="b">
        <f aca="false">_xlfn.ISFORMULA(Observed!Q31)</f>
        <v>1</v>
      </c>
    </row>
    <row r="494" customFormat="false" ht="22" hidden="false" customHeight="true" outlineLevel="0" collapsed="false">
      <c r="A494" s="33" t="s">
        <v>727</v>
      </c>
      <c r="B494" s="33" t="b">
        <f aca="false">_xlfn.ISFORMULA(Observed!N32)</f>
        <v>1</v>
      </c>
    </row>
    <row r="495" customFormat="false" ht="22" hidden="false" customHeight="true" outlineLevel="0" collapsed="false">
      <c r="A495" s="33" t="s">
        <v>728</v>
      </c>
      <c r="B495" s="33" t="b">
        <f aca="false">_xlfn.ISFORMULA(Observed!O32)</f>
        <v>1</v>
      </c>
    </row>
    <row r="496" customFormat="false" ht="22" hidden="false" customHeight="true" outlineLevel="0" collapsed="false">
      <c r="A496" s="33" t="s">
        <v>729</v>
      </c>
      <c r="B496" s="33" t="b">
        <f aca="false">_xlfn.ISFORMULA(Observed!P32)</f>
        <v>1</v>
      </c>
    </row>
    <row r="497" customFormat="false" ht="22" hidden="false" customHeight="true" outlineLevel="0" collapsed="false">
      <c r="A497" s="33" t="s">
        <v>730</v>
      </c>
      <c r="B497" s="33" t="b">
        <f aca="false">_xlfn.ISFORMULA(Observed!Q32)</f>
        <v>1</v>
      </c>
    </row>
    <row r="498" customFormat="false" ht="22" hidden="false" customHeight="true" outlineLevel="0" collapsed="false">
      <c r="A498" s="33" t="s">
        <v>731</v>
      </c>
      <c r="B498" s="33" t="b">
        <f aca="false">_xlfn.ISFORMULA(Observed!N33)</f>
        <v>1</v>
      </c>
    </row>
    <row r="499" customFormat="false" ht="22" hidden="false" customHeight="true" outlineLevel="0" collapsed="false">
      <c r="A499" s="33" t="s">
        <v>732</v>
      </c>
      <c r="B499" s="33" t="b">
        <f aca="false">_xlfn.ISFORMULA(Observed!O33)</f>
        <v>1</v>
      </c>
    </row>
    <row r="500" customFormat="false" ht="22" hidden="false" customHeight="true" outlineLevel="0" collapsed="false">
      <c r="A500" s="33" t="s">
        <v>733</v>
      </c>
      <c r="B500" s="33" t="b">
        <f aca="false">_xlfn.ISFORMULA(Observed!P33)</f>
        <v>1</v>
      </c>
    </row>
    <row r="501" customFormat="false" ht="22" hidden="false" customHeight="true" outlineLevel="0" collapsed="false">
      <c r="A501" s="33" t="s">
        <v>734</v>
      </c>
      <c r="B501" s="33" t="b">
        <f aca="false">_xlfn.ISFORMULA(Observed!Q33)</f>
        <v>1</v>
      </c>
    </row>
    <row r="502" customFormat="false" ht="22" hidden="false" customHeight="true" outlineLevel="0" collapsed="false">
      <c r="A502" s="33" t="s">
        <v>735</v>
      </c>
      <c r="B502" s="33" t="b">
        <f aca="false">_xlfn.ISFORMULA(Observed!N34)</f>
        <v>1</v>
      </c>
    </row>
    <row r="503" customFormat="false" ht="22" hidden="false" customHeight="true" outlineLevel="0" collapsed="false">
      <c r="A503" s="33" t="s">
        <v>736</v>
      </c>
      <c r="B503" s="33" t="b">
        <f aca="false">_xlfn.ISFORMULA(Observed!O34)</f>
        <v>1</v>
      </c>
    </row>
    <row r="504" customFormat="false" ht="22" hidden="false" customHeight="true" outlineLevel="0" collapsed="false">
      <c r="A504" s="33" t="s">
        <v>737</v>
      </c>
      <c r="B504" s="33" t="b">
        <f aca="false">_xlfn.ISFORMULA(Observed!P34)</f>
        <v>1</v>
      </c>
    </row>
    <row r="505" customFormat="false" ht="22" hidden="false" customHeight="true" outlineLevel="0" collapsed="false">
      <c r="A505" s="33" t="s">
        <v>738</v>
      </c>
      <c r="B505" s="33" t="b">
        <f aca="false">_xlfn.ISFORMULA(Observed!Q34)</f>
        <v>1</v>
      </c>
    </row>
    <row r="506" customFormat="false" ht="22" hidden="false" customHeight="true" outlineLevel="0" collapsed="false">
      <c r="A506" s="33" t="s">
        <v>739</v>
      </c>
      <c r="B506" s="33" t="b">
        <f aca="false">_xlfn.ISFORMULA(Observed!N35)</f>
        <v>1</v>
      </c>
    </row>
    <row r="507" customFormat="false" ht="22" hidden="false" customHeight="true" outlineLevel="0" collapsed="false">
      <c r="A507" s="33" t="s">
        <v>740</v>
      </c>
      <c r="B507" s="33" t="b">
        <f aca="false">_xlfn.ISFORMULA(Observed!O35)</f>
        <v>1</v>
      </c>
    </row>
    <row r="508" customFormat="false" ht="22" hidden="false" customHeight="true" outlineLevel="0" collapsed="false">
      <c r="A508" s="33" t="s">
        <v>741</v>
      </c>
      <c r="B508" s="33" t="b">
        <f aca="false">_xlfn.ISFORMULA(Observed!P35)</f>
        <v>1</v>
      </c>
    </row>
    <row r="509" customFormat="false" ht="22" hidden="false" customHeight="true" outlineLevel="0" collapsed="false">
      <c r="A509" s="33" t="s">
        <v>742</v>
      </c>
      <c r="B509" s="33" t="b">
        <f aca="false">_xlfn.ISFORMULA(Observed!Q35)</f>
        <v>1</v>
      </c>
    </row>
    <row r="510" customFormat="false" ht="22" hidden="false" customHeight="true" outlineLevel="0" collapsed="false">
      <c r="A510" s="33" t="s">
        <v>743</v>
      </c>
      <c r="B510" s="33" t="b">
        <f aca="false">_xlfn.ISFORMULA(Observed!N36)</f>
        <v>1</v>
      </c>
    </row>
    <row r="511" customFormat="false" ht="22" hidden="false" customHeight="true" outlineLevel="0" collapsed="false">
      <c r="A511" s="33" t="s">
        <v>744</v>
      </c>
      <c r="B511" s="33" t="b">
        <f aca="false">_xlfn.ISFORMULA(Observed!O36)</f>
        <v>1</v>
      </c>
    </row>
    <row r="512" customFormat="false" ht="22" hidden="false" customHeight="true" outlineLevel="0" collapsed="false">
      <c r="A512" s="33" t="s">
        <v>745</v>
      </c>
      <c r="B512" s="33" t="b">
        <f aca="false">_xlfn.ISFORMULA(Observed!P36)</f>
        <v>1</v>
      </c>
    </row>
    <row r="513" customFormat="false" ht="22" hidden="false" customHeight="true" outlineLevel="0" collapsed="false">
      <c r="A513" s="33" t="s">
        <v>746</v>
      </c>
      <c r="B513" s="33" t="b">
        <f aca="false">_xlfn.ISFORMULA(Observed!Q36)</f>
        <v>1</v>
      </c>
    </row>
    <row r="514" customFormat="false" ht="22" hidden="false" customHeight="true" outlineLevel="0" collapsed="false">
      <c r="A514" s="33" t="s">
        <v>747</v>
      </c>
      <c r="B514" s="33" t="b">
        <f aca="false">_xlfn.ISFORMULA(Observed!N37)</f>
        <v>1</v>
      </c>
    </row>
    <row r="515" customFormat="false" ht="22" hidden="false" customHeight="true" outlineLevel="0" collapsed="false">
      <c r="A515" s="33" t="s">
        <v>748</v>
      </c>
      <c r="B515" s="33" t="b">
        <f aca="false">_xlfn.ISFORMULA(Observed!O37)</f>
        <v>1</v>
      </c>
    </row>
    <row r="516" customFormat="false" ht="22" hidden="false" customHeight="true" outlineLevel="0" collapsed="false">
      <c r="A516" s="33" t="s">
        <v>749</v>
      </c>
      <c r="B516" s="33" t="b">
        <f aca="false">_xlfn.ISFORMULA(Observed!P37)</f>
        <v>1</v>
      </c>
    </row>
    <row r="517" customFormat="false" ht="22" hidden="false" customHeight="true" outlineLevel="0" collapsed="false">
      <c r="A517" s="33" t="s">
        <v>750</v>
      </c>
      <c r="B517" s="33" t="b">
        <f aca="false">_xlfn.ISFORMULA(Observed!Q37)</f>
        <v>1</v>
      </c>
    </row>
    <row r="518" customFormat="false" ht="22" hidden="false" customHeight="true" outlineLevel="0" collapsed="false">
      <c r="A518" s="33" t="s">
        <v>751</v>
      </c>
      <c r="B518" s="33" t="b">
        <f aca="false">_xlfn.ISFORMULA(Observed!N38)</f>
        <v>1</v>
      </c>
    </row>
    <row r="519" customFormat="false" ht="22" hidden="false" customHeight="true" outlineLevel="0" collapsed="false">
      <c r="A519" s="33" t="s">
        <v>752</v>
      </c>
      <c r="B519" s="33" t="b">
        <f aca="false">_xlfn.ISFORMULA(Observed!O38)</f>
        <v>1</v>
      </c>
    </row>
    <row r="520" customFormat="false" ht="22" hidden="false" customHeight="true" outlineLevel="0" collapsed="false">
      <c r="A520" s="33" t="s">
        <v>753</v>
      </c>
      <c r="B520" s="33" t="b">
        <f aca="false">_xlfn.ISFORMULA(Observed!P38)</f>
        <v>1</v>
      </c>
    </row>
    <row r="521" customFormat="false" ht="22" hidden="false" customHeight="true" outlineLevel="0" collapsed="false">
      <c r="A521" s="33" t="s">
        <v>754</v>
      </c>
      <c r="B521" s="33" t="b">
        <f aca="false">_xlfn.ISFORMULA(Observed!Q38)</f>
        <v>1</v>
      </c>
    </row>
    <row r="522" customFormat="false" ht="22" hidden="false" customHeight="true" outlineLevel="0" collapsed="false">
      <c r="A522" s="33" t="s">
        <v>755</v>
      </c>
      <c r="B522" s="33" t="b">
        <f aca="false">_xlfn.ISFORMULA(Observed!N39)</f>
        <v>1</v>
      </c>
    </row>
    <row r="523" customFormat="false" ht="22" hidden="false" customHeight="true" outlineLevel="0" collapsed="false">
      <c r="A523" s="33" t="s">
        <v>756</v>
      </c>
      <c r="B523" s="33" t="b">
        <f aca="false">_xlfn.ISFORMULA(Observed!O39)</f>
        <v>1</v>
      </c>
    </row>
    <row r="524" customFormat="false" ht="22" hidden="false" customHeight="true" outlineLevel="0" collapsed="false">
      <c r="A524" s="33" t="s">
        <v>757</v>
      </c>
      <c r="B524" s="33" t="b">
        <f aca="false">_xlfn.ISFORMULA(Observed!P39)</f>
        <v>1</v>
      </c>
    </row>
    <row r="525" customFormat="false" ht="22" hidden="false" customHeight="true" outlineLevel="0" collapsed="false">
      <c r="A525" s="33" t="s">
        <v>758</v>
      </c>
      <c r="B525" s="33" t="b">
        <f aca="false">_xlfn.ISFORMULA(Observed!Q39)</f>
        <v>1</v>
      </c>
    </row>
    <row r="526" customFormat="false" ht="22" hidden="false" customHeight="true" outlineLevel="0" collapsed="false">
      <c r="A526" s="33" t="s">
        <v>759</v>
      </c>
      <c r="B526" s="33" t="b">
        <f aca="false">_xlfn.ISFORMULA(Observed!N40)</f>
        <v>1</v>
      </c>
    </row>
    <row r="527" customFormat="false" ht="22" hidden="false" customHeight="true" outlineLevel="0" collapsed="false">
      <c r="A527" s="33" t="s">
        <v>760</v>
      </c>
      <c r="B527" s="33" t="b">
        <f aca="false">_xlfn.ISFORMULA(Observed!O40)</f>
        <v>1</v>
      </c>
    </row>
    <row r="528" customFormat="false" ht="22" hidden="false" customHeight="true" outlineLevel="0" collapsed="false">
      <c r="A528" s="33" t="s">
        <v>761</v>
      </c>
      <c r="B528" s="33" t="b">
        <f aca="false">_xlfn.ISFORMULA(Observed!P40)</f>
        <v>1</v>
      </c>
    </row>
    <row r="529" customFormat="false" ht="22" hidden="false" customHeight="true" outlineLevel="0" collapsed="false">
      <c r="A529" s="33" t="s">
        <v>762</v>
      </c>
      <c r="B529" s="33" t="b">
        <f aca="false">_xlfn.ISFORMULA(Observed!Q40)</f>
        <v>1</v>
      </c>
    </row>
    <row r="530" customFormat="false" ht="22" hidden="false" customHeight="true" outlineLevel="0" collapsed="false">
      <c r="A530" s="33" t="s">
        <v>763</v>
      </c>
      <c r="B530" s="33" t="b">
        <f aca="false">_xlfn.ISFORMULA(Observed!N41)</f>
        <v>1</v>
      </c>
    </row>
    <row r="531" customFormat="false" ht="22" hidden="false" customHeight="true" outlineLevel="0" collapsed="false">
      <c r="A531" s="33" t="s">
        <v>764</v>
      </c>
      <c r="B531" s="33" t="b">
        <f aca="false">_xlfn.ISFORMULA(Observed!O41)</f>
        <v>1</v>
      </c>
    </row>
    <row r="532" customFormat="false" ht="22" hidden="false" customHeight="true" outlineLevel="0" collapsed="false">
      <c r="A532" s="33" t="s">
        <v>765</v>
      </c>
      <c r="B532" s="33" t="b">
        <f aca="false">_xlfn.ISFORMULA(Observed!P41)</f>
        <v>1</v>
      </c>
    </row>
    <row r="533" customFormat="false" ht="22" hidden="false" customHeight="true" outlineLevel="0" collapsed="false">
      <c r="A533" s="33" t="s">
        <v>766</v>
      </c>
      <c r="B533" s="33" t="b">
        <f aca="false">_xlfn.ISFORMULA(Observed!Q41)</f>
        <v>1</v>
      </c>
    </row>
    <row r="534" customFormat="false" ht="22" hidden="false" customHeight="true" outlineLevel="0" collapsed="false">
      <c r="A534" s="33" t="s">
        <v>767</v>
      </c>
      <c r="B534" s="33" t="b">
        <f aca="false">_xlfn.ISFORMULA(Observed!N42)</f>
        <v>1</v>
      </c>
    </row>
    <row r="535" customFormat="false" ht="22" hidden="false" customHeight="true" outlineLevel="0" collapsed="false">
      <c r="A535" s="33" t="s">
        <v>768</v>
      </c>
      <c r="B535" s="33" t="b">
        <f aca="false">_xlfn.ISFORMULA(Observed!O42)</f>
        <v>1</v>
      </c>
    </row>
    <row r="536" customFormat="false" ht="22" hidden="false" customHeight="true" outlineLevel="0" collapsed="false">
      <c r="A536" s="33" t="s">
        <v>769</v>
      </c>
      <c r="B536" s="33" t="b">
        <f aca="false">_xlfn.ISFORMULA(Observed!P42)</f>
        <v>1</v>
      </c>
    </row>
    <row r="537" customFormat="false" ht="22" hidden="false" customHeight="true" outlineLevel="0" collapsed="false">
      <c r="A537" s="33" t="s">
        <v>770</v>
      </c>
      <c r="B537" s="33" t="b">
        <f aca="false">_xlfn.ISFORMULA(Observed!Q42)</f>
        <v>1</v>
      </c>
    </row>
    <row r="538" customFormat="false" ht="22" hidden="false" customHeight="true" outlineLevel="0" collapsed="false">
      <c r="A538" s="33" t="s">
        <v>771</v>
      </c>
      <c r="B538" s="33" t="b">
        <f aca="false">_xlfn.ISFORMULA(Observed!N43)</f>
        <v>1</v>
      </c>
    </row>
    <row r="539" customFormat="false" ht="22" hidden="false" customHeight="true" outlineLevel="0" collapsed="false">
      <c r="A539" s="33" t="s">
        <v>772</v>
      </c>
      <c r="B539" s="33" t="b">
        <f aca="false">_xlfn.ISFORMULA(Observed!O43)</f>
        <v>1</v>
      </c>
    </row>
    <row r="540" customFormat="false" ht="22" hidden="false" customHeight="true" outlineLevel="0" collapsed="false">
      <c r="A540" s="33" t="s">
        <v>773</v>
      </c>
      <c r="B540" s="33" t="b">
        <f aca="false">_xlfn.ISFORMULA(Observed!P43)</f>
        <v>1</v>
      </c>
    </row>
    <row r="541" customFormat="false" ht="22" hidden="false" customHeight="true" outlineLevel="0" collapsed="false">
      <c r="A541" s="33" t="s">
        <v>774</v>
      </c>
      <c r="B541" s="33" t="b">
        <f aca="false">_xlfn.ISFORMULA(Observed!Q43)</f>
        <v>1</v>
      </c>
    </row>
    <row r="542" customFormat="false" ht="22" hidden="false" customHeight="true" outlineLevel="0" collapsed="false">
      <c r="A542" s="33" t="s">
        <v>775</v>
      </c>
      <c r="B542" s="33" t="b">
        <f aca="false">_xlfn.ISFORMULA(Observed!N44)</f>
        <v>1</v>
      </c>
    </row>
    <row r="543" customFormat="false" ht="22" hidden="false" customHeight="true" outlineLevel="0" collapsed="false">
      <c r="A543" s="33" t="s">
        <v>776</v>
      </c>
      <c r="B543" s="33" t="b">
        <f aca="false">_xlfn.ISFORMULA(Observed!O44)</f>
        <v>1</v>
      </c>
    </row>
    <row r="544" customFormat="false" ht="22" hidden="false" customHeight="true" outlineLevel="0" collapsed="false">
      <c r="A544" s="33" t="s">
        <v>777</v>
      </c>
      <c r="B544" s="33" t="b">
        <f aca="false">_xlfn.ISFORMULA(Observed!P44)</f>
        <v>1</v>
      </c>
    </row>
    <row r="545" customFormat="false" ht="22" hidden="false" customHeight="true" outlineLevel="0" collapsed="false">
      <c r="A545" s="33" t="s">
        <v>778</v>
      </c>
      <c r="B545" s="33" t="b">
        <f aca="false">_xlfn.ISFORMULA(Observed!Q44)</f>
        <v>1</v>
      </c>
    </row>
    <row r="546" customFormat="false" ht="22" hidden="false" customHeight="true" outlineLevel="0" collapsed="false">
      <c r="A546" s="33" t="s">
        <v>779</v>
      </c>
      <c r="B546" s="33" t="b">
        <f aca="false">_xlfn.ISFORMULA(Observed!N45)</f>
        <v>1</v>
      </c>
    </row>
    <row r="547" customFormat="false" ht="22" hidden="false" customHeight="true" outlineLevel="0" collapsed="false">
      <c r="A547" s="33" t="s">
        <v>780</v>
      </c>
      <c r="B547" s="33" t="b">
        <f aca="false">_xlfn.ISFORMULA(Observed!O45)</f>
        <v>1</v>
      </c>
    </row>
    <row r="548" customFormat="false" ht="22" hidden="false" customHeight="true" outlineLevel="0" collapsed="false">
      <c r="A548" s="33" t="s">
        <v>781</v>
      </c>
      <c r="B548" s="33" t="b">
        <f aca="false">_xlfn.ISFORMULA(Observed!P45)</f>
        <v>1</v>
      </c>
    </row>
    <row r="549" customFormat="false" ht="22" hidden="false" customHeight="true" outlineLevel="0" collapsed="false">
      <c r="A549" s="33" t="s">
        <v>782</v>
      </c>
      <c r="B549" s="33" t="b">
        <f aca="false">_xlfn.ISFORMULA(Observed!Q45)</f>
        <v>1</v>
      </c>
    </row>
    <row r="550" customFormat="false" ht="22" hidden="false" customHeight="true" outlineLevel="0" collapsed="false">
      <c r="A550" s="33" t="s">
        <v>783</v>
      </c>
      <c r="B550" s="33" t="b">
        <f aca="false">_xlfn.ISFORMULA(Observed!N46)</f>
        <v>1</v>
      </c>
    </row>
    <row r="551" customFormat="false" ht="22" hidden="false" customHeight="true" outlineLevel="0" collapsed="false">
      <c r="A551" s="33" t="s">
        <v>784</v>
      </c>
      <c r="B551" s="33" t="b">
        <f aca="false">_xlfn.ISFORMULA(Observed!O46)</f>
        <v>1</v>
      </c>
    </row>
    <row r="552" customFormat="false" ht="22" hidden="false" customHeight="true" outlineLevel="0" collapsed="false">
      <c r="A552" s="33" t="s">
        <v>785</v>
      </c>
      <c r="B552" s="33" t="b">
        <f aca="false">_xlfn.ISFORMULA(Observed!P46)</f>
        <v>1</v>
      </c>
    </row>
    <row r="553" customFormat="false" ht="22" hidden="false" customHeight="true" outlineLevel="0" collapsed="false">
      <c r="A553" s="33" t="s">
        <v>786</v>
      </c>
      <c r="B553" s="33" t="b">
        <f aca="false">_xlfn.ISFORMULA(Observed!Q46)</f>
        <v>1</v>
      </c>
    </row>
    <row r="554" customFormat="false" ht="22" hidden="false" customHeight="true" outlineLevel="0" collapsed="false">
      <c r="A554" s="33" t="s">
        <v>787</v>
      </c>
      <c r="B554" s="33" t="b">
        <f aca="false">_xlfn.ISFORMULA(Observed!N47)</f>
        <v>1</v>
      </c>
    </row>
    <row r="555" customFormat="false" ht="22" hidden="false" customHeight="true" outlineLevel="0" collapsed="false">
      <c r="A555" s="33" t="s">
        <v>788</v>
      </c>
      <c r="B555" s="33" t="b">
        <f aca="false">_xlfn.ISFORMULA(Observed!O47)</f>
        <v>1</v>
      </c>
    </row>
    <row r="556" customFormat="false" ht="22" hidden="false" customHeight="true" outlineLevel="0" collapsed="false">
      <c r="A556" s="33" t="s">
        <v>789</v>
      </c>
      <c r="B556" s="33" t="b">
        <f aca="false">_xlfn.ISFORMULA(Observed!P47)</f>
        <v>1</v>
      </c>
    </row>
    <row r="557" customFormat="false" ht="22" hidden="false" customHeight="true" outlineLevel="0" collapsed="false">
      <c r="A557" s="33" t="s">
        <v>790</v>
      </c>
      <c r="B557" s="33" t="b">
        <f aca="false">_xlfn.ISFORMULA(Observed!Q47)</f>
        <v>1</v>
      </c>
    </row>
    <row r="558" customFormat="false" ht="22" hidden="false" customHeight="true" outlineLevel="0" collapsed="false">
      <c r="A558" s="33" t="s">
        <v>791</v>
      </c>
      <c r="B558" s="33" t="b">
        <f aca="false">_xlfn.ISFORMULA(Observed!N48)</f>
        <v>1</v>
      </c>
    </row>
    <row r="559" customFormat="false" ht="22" hidden="false" customHeight="true" outlineLevel="0" collapsed="false">
      <c r="A559" s="33" t="s">
        <v>792</v>
      </c>
      <c r="B559" s="33" t="b">
        <f aca="false">_xlfn.ISFORMULA(Observed!O48)</f>
        <v>1</v>
      </c>
    </row>
    <row r="560" customFormat="false" ht="22" hidden="false" customHeight="true" outlineLevel="0" collapsed="false">
      <c r="A560" s="33" t="s">
        <v>793</v>
      </c>
      <c r="B560" s="33" t="b">
        <f aca="false">_xlfn.ISFORMULA(Observed!P48)</f>
        <v>1</v>
      </c>
    </row>
    <row r="561" customFormat="false" ht="22" hidden="false" customHeight="true" outlineLevel="0" collapsed="false">
      <c r="A561" s="33" t="s">
        <v>794</v>
      </c>
      <c r="B561" s="33" t="b">
        <f aca="false">_xlfn.ISFORMULA(Observed!Q48)</f>
        <v>1</v>
      </c>
    </row>
    <row r="562" customFormat="false" ht="22" hidden="false" customHeight="true" outlineLevel="0" collapsed="false">
      <c r="A562" s="33" t="s">
        <v>795</v>
      </c>
      <c r="B562" s="33" t="b">
        <f aca="false">_xlfn.ISFORMULA(Observed!N49)</f>
        <v>1</v>
      </c>
    </row>
    <row r="563" customFormat="false" ht="22" hidden="false" customHeight="true" outlineLevel="0" collapsed="false">
      <c r="A563" s="33" t="s">
        <v>796</v>
      </c>
      <c r="B563" s="33" t="b">
        <f aca="false">_xlfn.ISFORMULA(Observed!O49)</f>
        <v>1</v>
      </c>
    </row>
    <row r="564" customFormat="false" ht="22" hidden="false" customHeight="true" outlineLevel="0" collapsed="false">
      <c r="A564" s="33" t="s">
        <v>797</v>
      </c>
      <c r="B564" s="33" t="b">
        <f aca="false">_xlfn.ISFORMULA(Observed!P49)</f>
        <v>1</v>
      </c>
    </row>
    <row r="565" customFormat="false" ht="22" hidden="false" customHeight="true" outlineLevel="0" collapsed="false">
      <c r="A565" s="33" t="s">
        <v>798</v>
      </c>
      <c r="B565" s="33" t="b">
        <f aca="false">_xlfn.ISFORMULA(Observed!Q49)</f>
        <v>1</v>
      </c>
    </row>
    <row r="566" customFormat="false" ht="22" hidden="false" customHeight="true" outlineLevel="0" collapsed="false">
      <c r="A566" s="33" t="s">
        <v>799</v>
      </c>
      <c r="B566" s="33" t="b">
        <f aca="false">_xlfn.ISFORMULA(Observed!N50)</f>
        <v>1</v>
      </c>
    </row>
    <row r="567" customFormat="false" ht="22" hidden="false" customHeight="true" outlineLevel="0" collapsed="false">
      <c r="A567" s="33" t="s">
        <v>800</v>
      </c>
      <c r="B567" s="33" t="b">
        <f aca="false">_xlfn.ISFORMULA(Observed!O50)</f>
        <v>1</v>
      </c>
    </row>
    <row r="568" customFormat="false" ht="22" hidden="false" customHeight="true" outlineLevel="0" collapsed="false">
      <c r="A568" s="33" t="s">
        <v>801</v>
      </c>
      <c r="B568" s="33" t="b">
        <f aca="false">_xlfn.ISFORMULA(Observed!P50)</f>
        <v>1</v>
      </c>
    </row>
    <row r="569" customFormat="false" ht="22" hidden="false" customHeight="true" outlineLevel="0" collapsed="false">
      <c r="A569" s="33" t="s">
        <v>802</v>
      </c>
      <c r="B569" s="33" t="b">
        <f aca="false">_xlfn.ISFORMULA(Observed!Q50)</f>
        <v>1</v>
      </c>
    </row>
    <row r="570" customFormat="false" ht="22" hidden="false" customHeight="true" outlineLevel="0" collapsed="false">
      <c r="A570" s="33" t="s">
        <v>803</v>
      </c>
      <c r="B570" s="33" t="b">
        <f aca="false">_xlfn.ISFORMULA(Observed!N51)</f>
        <v>1</v>
      </c>
    </row>
    <row r="571" customFormat="false" ht="22" hidden="false" customHeight="true" outlineLevel="0" collapsed="false">
      <c r="A571" s="33" t="s">
        <v>804</v>
      </c>
      <c r="B571" s="33" t="b">
        <f aca="false">_xlfn.ISFORMULA(Observed!O51)</f>
        <v>1</v>
      </c>
    </row>
    <row r="572" customFormat="false" ht="22" hidden="false" customHeight="true" outlineLevel="0" collapsed="false">
      <c r="A572" s="33" t="s">
        <v>805</v>
      </c>
      <c r="B572" s="33" t="b">
        <f aca="false">_xlfn.ISFORMULA(Observed!P51)</f>
        <v>1</v>
      </c>
    </row>
    <row r="573" customFormat="false" ht="22" hidden="false" customHeight="true" outlineLevel="0" collapsed="false">
      <c r="A573" s="33" t="s">
        <v>806</v>
      </c>
      <c r="B573" s="33" t="b">
        <f aca="false">_xlfn.ISFORMULA(Observed!Q51)</f>
        <v>1</v>
      </c>
    </row>
    <row r="574" customFormat="false" ht="22" hidden="false" customHeight="true" outlineLevel="0" collapsed="false">
      <c r="A574" s="33" t="s">
        <v>807</v>
      </c>
      <c r="B574" s="33" t="b">
        <f aca="false">_xlfn.ISFORMULA(Observed!N52)</f>
        <v>1</v>
      </c>
    </row>
    <row r="575" customFormat="false" ht="22" hidden="false" customHeight="true" outlineLevel="0" collapsed="false">
      <c r="A575" s="33" t="s">
        <v>808</v>
      </c>
      <c r="B575" s="33" t="b">
        <f aca="false">_xlfn.ISFORMULA(Observed!O52)</f>
        <v>1</v>
      </c>
    </row>
    <row r="576" customFormat="false" ht="22" hidden="false" customHeight="true" outlineLevel="0" collapsed="false">
      <c r="A576" s="33" t="s">
        <v>809</v>
      </c>
      <c r="B576" s="33" t="b">
        <f aca="false">_xlfn.ISFORMULA(Observed!P52)</f>
        <v>1</v>
      </c>
    </row>
    <row r="577" customFormat="false" ht="22" hidden="false" customHeight="true" outlineLevel="0" collapsed="false">
      <c r="A577" s="33" t="s">
        <v>810</v>
      </c>
      <c r="B577" s="33" t="b">
        <f aca="false">_xlfn.ISFORMULA(Observed!Q52)</f>
        <v>1</v>
      </c>
    </row>
    <row r="578" customFormat="false" ht="22" hidden="false" customHeight="true" outlineLevel="0" collapsed="false">
      <c r="A578" s="33" t="s">
        <v>811</v>
      </c>
      <c r="B578" s="33" t="b">
        <f aca="false">_xlfn.ISFORMULA(Observed!N53)</f>
        <v>1</v>
      </c>
    </row>
    <row r="579" customFormat="false" ht="22" hidden="false" customHeight="true" outlineLevel="0" collapsed="false">
      <c r="A579" s="33" t="s">
        <v>812</v>
      </c>
      <c r="B579" s="33" t="b">
        <f aca="false">_xlfn.ISFORMULA(Observed!O53)</f>
        <v>1</v>
      </c>
    </row>
    <row r="580" customFormat="false" ht="22" hidden="false" customHeight="true" outlineLevel="0" collapsed="false">
      <c r="A580" s="33" t="s">
        <v>813</v>
      </c>
      <c r="B580" s="33" t="b">
        <f aca="false">_xlfn.ISFORMULA(Observed!P53)</f>
        <v>1</v>
      </c>
    </row>
    <row r="581" customFormat="false" ht="22" hidden="false" customHeight="true" outlineLevel="0" collapsed="false">
      <c r="A581" s="33" t="s">
        <v>814</v>
      </c>
      <c r="B581" s="33" t="b">
        <f aca="false">_xlfn.ISFORMULA(Observed!Q53)</f>
        <v>1</v>
      </c>
    </row>
    <row r="582" customFormat="false" ht="22" hidden="false" customHeight="true" outlineLevel="0" collapsed="false">
      <c r="A582" s="33" t="s">
        <v>815</v>
      </c>
      <c r="B582" s="33" t="b">
        <f aca="false">_xlfn.ISFORMULA(Observed!N54)</f>
        <v>1</v>
      </c>
    </row>
    <row r="583" customFormat="false" ht="22" hidden="false" customHeight="true" outlineLevel="0" collapsed="false">
      <c r="A583" s="33" t="s">
        <v>816</v>
      </c>
      <c r="B583" s="33" t="b">
        <f aca="false">_xlfn.ISFORMULA(Observed!O54)</f>
        <v>1</v>
      </c>
    </row>
    <row r="584" customFormat="false" ht="22" hidden="false" customHeight="true" outlineLevel="0" collapsed="false">
      <c r="A584" s="33" t="s">
        <v>817</v>
      </c>
      <c r="B584" s="33" t="b">
        <f aca="false">_xlfn.ISFORMULA(Observed!P54)</f>
        <v>1</v>
      </c>
    </row>
    <row r="585" customFormat="false" ht="22" hidden="false" customHeight="true" outlineLevel="0" collapsed="false">
      <c r="A585" s="33" t="s">
        <v>818</v>
      </c>
      <c r="B585" s="33" t="b">
        <f aca="false">_xlfn.ISFORMULA(Observed!Q54)</f>
        <v>1</v>
      </c>
    </row>
    <row r="586" customFormat="false" ht="22" hidden="false" customHeight="true" outlineLevel="0" collapsed="false">
      <c r="A586" s="33" t="s">
        <v>819</v>
      </c>
      <c r="B586" s="33" t="b">
        <f aca="false">_xlfn.ISFORMULA(Observed!N55)</f>
        <v>1</v>
      </c>
    </row>
    <row r="587" customFormat="false" ht="22" hidden="false" customHeight="true" outlineLevel="0" collapsed="false">
      <c r="A587" s="33" t="s">
        <v>820</v>
      </c>
      <c r="B587" s="33" t="b">
        <f aca="false">_xlfn.ISFORMULA(Observed!O55)</f>
        <v>1</v>
      </c>
    </row>
    <row r="588" customFormat="false" ht="22" hidden="false" customHeight="true" outlineLevel="0" collapsed="false">
      <c r="A588" s="33" t="s">
        <v>821</v>
      </c>
      <c r="B588" s="33" t="b">
        <f aca="false">_xlfn.ISFORMULA(Observed!P55)</f>
        <v>1</v>
      </c>
    </row>
    <row r="589" customFormat="false" ht="22" hidden="false" customHeight="true" outlineLevel="0" collapsed="false">
      <c r="A589" s="33" t="s">
        <v>822</v>
      </c>
      <c r="B589" s="33" t="b">
        <f aca="false">_xlfn.ISFORMULA(Observed!Q55)</f>
        <v>1</v>
      </c>
    </row>
    <row r="590" customFormat="false" ht="22" hidden="false" customHeight="true" outlineLevel="0" collapsed="false">
      <c r="A590" s="33" t="s">
        <v>823</v>
      </c>
      <c r="B590" s="33" t="b">
        <f aca="false">_xlfn.ISFORMULA(Observed!N56)</f>
        <v>1</v>
      </c>
    </row>
    <row r="591" customFormat="false" ht="22" hidden="false" customHeight="true" outlineLevel="0" collapsed="false">
      <c r="A591" s="33" t="s">
        <v>824</v>
      </c>
      <c r="B591" s="33" t="b">
        <f aca="false">_xlfn.ISFORMULA(Observed!O56)</f>
        <v>1</v>
      </c>
    </row>
    <row r="592" customFormat="false" ht="22" hidden="false" customHeight="true" outlineLevel="0" collapsed="false">
      <c r="A592" s="33" t="s">
        <v>825</v>
      </c>
      <c r="B592" s="33" t="b">
        <f aca="false">_xlfn.ISFORMULA(Observed!P56)</f>
        <v>1</v>
      </c>
    </row>
    <row r="593" customFormat="false" ht="22" hidden="false" customHeight="true" outlineLevel="0" collapsed="false">
      <c r="A593" s="33" t="s">
        <v>826</v>
      </c>
      <c r="B593" s="33" t="b">
        <f aca="false">_xlfn.ISFORMULA(Observed!Q56)</f>
        <v>1</v>
      </c>
    </row>
    <row r="594" customFormat="false" ht="22" hidden="false" customHeight="true" outlineLevel="0" collapsed="false">
      <c r="A594" s="33" t="s">
        <v>827</v>
      </c>
      <c r="B594" s="33" t="b">
        <f aca="false">_xlfn.ISFORMULA(Observed!N57)</f>
        <v>1</v>
      </c>
    </row>
    <row r="595" customFormat="false" ht="22" hidden="false" customHeight="true" outlineLevel="0" collapsed="false">
      <c r="A595" s="33" t="s">
        <v>828</v>
      </c>
      <c r="B595" s="33" t="b">
        <f aca="false">_xlfn.ISFORMULA(Observed!O57)</f>
        <v>1</v>
      </c>
    </row>
    <row r="596" customFormat="false" ht="22" hidden="false" customHeight="true" outlineLevel="0" collapsed="false">
      <c r="A596" s="33" t="s">
        <v>829</v>
      </c>
      <c r="B596" s="33" t="b">
        <f aca="false">_xlfn.ISFORMULA(Observed!P57)</f>
        <v>1</v>
      </c>
    </row>
    <row r="597" customFormat="false" ht="22" hidden="false" customHeight="true" outlineLevel="0" collapsed="false">
      <c r="A597" s="33" t="s">
        <v>830</v>
      </c>
      <c r="B597" s="33" t="b">
        <f aca="false">_xlfn.ISFORMULA(Observed!Q57)</f>
        <v>1</v>
      </c>
    </row>
    <row r="598" customFormat="false" ht="22" hidden="false" customHeight="true" outlineLevel="0" collapsed="false">
      <c r="A598" s="33" t="s">
        <v>831</v>
      </c>
      <c r="B598" s="33" t="b">
        <f aca="false">_xlfn.ISFORMULA(Observed!N58)</f>
        <v>1</v>
      </c>
    </row>
    <row r="599" customFormat="false" ht="22" hidden="false" customHeight="true" outlineLevel="0" collapsed="false">
      <c r="A599" s="33" t="s">
        <v>832</v>
      </c>
      <c r="B599" s="33" t="b">
        <f aca="false">_xlfn.ISFORMULA(Observed!O58)</f>
        <v>1</v>
      </c>
    </row>
    <row r="600" customFormat="false" ht="22" hidden="false" customHeight="true" outlineLevel="0" collapsed="false">
      <c r="A600" s="33" t="s">
        <v>833</v>
      </c>
      <c r="B600" s="33" t="b">
        <f aca="false">_xlfn.ISFORMULA(Observed!P58)</f>
        <v>1</v>
      </c>
    </row>
    <row r="601" customFormat="false" ht="22" hidden="false" customHeight="true" outlineLevel="0" collapsed="false">
      <c r="A601" s="33" t="s">
        <v>834</v>
      </c>
      <c r="B601" s="33" t="b">
        <f aca="false">_xlfn.ISFORMULA(Observed!Q58)</f>
        <v>1</v>
      </c>
    </row>
    <row r="602" customFormat="false" ht="22" hidden="false" customHeight="true" outlineLevel="0" collapsed="false">
      <c r="A602" s="33" t="s">
        <v>835</v>
      </c>
      <c r="B602" s="33" t="b">
        <f aca="false">_xlfn.ISFORMULA(Observed!N59)</f>
        <v>1</v>
      </c>
    </row>
    <row r="603" customFormat="false" ht="22" hidden="false" customHeight="true" outlineLevel="0" collapsed="false">
      <c r="A603" s="33" t="s">
        <v>836</v>
      </c>
      <c r="B603" s="33" t="b">
        <f aca="false">_xlfn.ISFORMULA(Observed!O59)</f>
        <v>1</v>
      </c>
    </row>
    <row r="604" customFormat="false" ht="22" hidden="false" customHeight="true" outlineLevel="0" collapsed="false">
      <c r="A604" s="33" t="s">
        <v>837</v>
      </c>
      <c r="B604" s="33" t="b">
        <f aca="false">_xlfn.ISFORMULA(Observed!P59)</f>
        <v>1</v>
      </c>
    </row>
    <row r="605" customFormat="false" ht="22" hidden="false" customHeight="true" outlineLevel="0" collapsed="false">
      <c r="A605" s="33" t="s">
        <v>838</v>
      </c>
      <c r="B605" s="33" t="b">
        <f aca="false">_xlfn.ISFORMULA(Observed!Q59)</f>
        <v>1</v>
      </c>
    </row>
    <row r="606" customFormat="false" ht="22" hidden="false" customHeight="true" outlineLevel="0" collapsed="false">
      <c r="A606" s="33" t="s">
        <v>839</v>
      </c>
      <c r="B606" s="33" t="b">
        <f aca="false">_xlfn.ISFORMULA(Observed!N60)</f>
        <v>1</v>
      </c>
    </row>
    <row r="607" customFormat="false" ht="22" hidden="false" customHeight="true" outlineLevel="0" collapsed="false">
      <c r="A607" s="33" t="s">
        <v>840</v>
      </c>
      <c r="B607" s="33" t="b">
        <f aca="false">_xlfn.ISFORMULA(Observed!O60)</f>
        <v>1</v>
      </c>
    </row>
    <row r="608" customFormat="false" ht="22" hidden="false" customHeight="true" outlineLevel="0" collapsed="false">
      <c r="A608" s="33" t="s">
        <v>841</v>
      </c>
      <c r="B608" s="33" t="b">
        <f aca="false">_xlfn.ISFORMULA(Observed!P60)</f>
        <v>1</v>
      </c>
    </row>
    <row r="609" customFormat="false" ht="22" hidden="false" customHeight="true" outlineLevel="0" collapsed="false">
      <c r="A609" s="33" t="s">
        <v>842</v>
      </c>
      <c r="B609" s="33" t="b">
        <f aca="false">_xlfn.ISFORMULA(Observed!Q60)</f>
        <v>1</v>
      </c>
    </row>
    <row r="610" customFormat="false" ht="22" hidden="false" customHeight="true" outlineLevel="0" collapsed="false">
      <c r="A610" s="33" t="s">
        <v>843</v>
      </c>
      <c r="B610" s="33" t="b">
        <f aca="false">_xlfn.ISFORMULA(Observed!N61)</f>
        <v>1</v>
      </c>
    </row>
    <row r="611" customFormat="false" ht="22" hidden="false" customHeight="true" outlineLevel="0" collapsed="false">
      <c r="A611" s="33" t="s">
        <v>844</v>
      </c>
      <c r="B611" s="33" t="b">
        <f aca="false">_xlfn.ISFORMULA(Observed!O61)</f>
        <v>1</v>
      </c>
    </row>
    <row r="612" customFormat="false" ht="22" hidden="false" customHeight="true" outlineLevel="0" collapsed="false">
      <c r="A612" s="33" t="s">
        <v>845</v>
      </c>
      <c r="B612" s="33" t="b">
        <f aca="false">_xlfn.ISFORMULA(Observed!P61)</f>
        <v>1</v>
      </c>
    </row>
    <row r="613" customFormat="false" ht="22" hidden="false" customHeight="true" outlineLevel="0" collapsed="false">
      <c r="A613" s="33" t="s">
        <v>846</v>
      </c>
      <c r="B613" s="33" t="b">
        <f aca="false">_xlfn.ISFORMULA(Observed!Q61)</f>
        <v>1</v>
      </c>
    </row>
    <row r="614" customFormat="false" ht="22" hidden="false" customHeight="true" outlineLevel="0" collapsed="false">
      <c r="A614" s="33" t="s">
        <v>847</v>
      </c>
      <c r="B614" s="33" t="b">
        <f aca="false">_xlfn.ISFORMULA(Observed!N62)</f>
        <v>1</v>
      </c>
    </row>
    <row r="615" customFormat="false" ht="22" hidden="false" customHeight="true" outlineLevel="0" collapsed="false">
      <c r="A615" s="33" t="s">
        <v>848</v>
      </c>
      <c r="B615" s="33" t="b">
        <f aca="false">_xlfn.ISFORMULA(Observed!O62)</f>
        <v>1</v>
      </c>
    </row>
    <row r="616" customFormat="false" ht="22" hidden="false" customHeight="true" outlineLevel="0" collapsed="false">
      <c r="A616" s="33" t="s">
        <v>849</v>
      </c>
      <c r="B616" s="33" t="b">
        <f aca="false">_xlfn.ISFORMULA(Observed!P62)</f>
        <v>1</v>
      </c>
    </row>
    <row r="617" customFormat="false" ht="22" hidden="false" customHeight="true" outlineLevel="0" collapsed="false">
      <c r="A617" s="33" t="s">
        <v>850</v>
      </c>
      <c r="B617" s="33" t="b">
        <f aca="false">_xlfn.ISFORMULA(Observed!Q62)</f>
        <v>1</v>
      </c>
    </row>
    <row r="618" customFormat="false" ht="22" hidden="false" customHeight="true" outlineLevel="0" collapsed="false">
      <c r="A618" s="33" t="s">
        <v>851</v>
      </c>
      <c r="B618" s="33" t="b">
        <f aca="false">_xlfn.ISFORMULA(Observed!N63)</f>
        <v>1</v>
      </c>
    </row>
    <row r="619" customFormat="false" ht="22" hidden="false" customHeight="true" outlineLevel="0" collapsed="false">
      <c r="A619" s="33" t="s">
        <v>852</v>
      </c>
      <c r="B619" s="33" t="b">
        <f aca="false">_xlfn.ISFORMULA(Observed!O63)</f>
        <v>1</v>
      </c>
    </row>
    <row r="620" customFormat="false" ht="22" hidden="false" customHeight="true" outlineLevel="0" collapsed="false">
      <c r="A620" s="33" t="s">
        <v>853</v>
      </c>
      <c r="B620" s="33" t="b">
        <f aca="false">_xlfn.ISFORMULA(Observed!P63)</f>
        <v>1</v>
      </c>
    </row>
    <row r="621" customFormat="false" ht="22" hidden="false" customHeight="true" outlineLevel="0" collapsed="false">
      <c r="A621" s="33" t="s">
        <v>854</v>
      </c>
      <c r="B621" s="33" t="b">
        <f aca="false">_xlfn.ISFORMULA(Observed!Q63)</f>
        <v>1</v>
      </c>
    </row>
    <row r="622" customFormat="false" ht="22" hidden="false" customHeight="true" outlineLevel="0" collapsed="false">
      <c r="A622" s="33" t="s">
        <v>855</v>
      </c>
      <c r="B622" s="33" t="b">
        <f aca="false">_xlfn.ISFORMULA(Observed!N64)</f>
        <v>1</v>
      </c>
    </row>
    <row r="623" customFormat="false" ht="22" hidden="false" customHeight="true" outlineLevel="0" collapsed="false">
      <c r="A623" s="33" t="s">
        <v>856</v>
      </c>
      <c r="B623" s="33" t="b">
        <f aca="false">_xlfn.ISFORMULA(Observed!O64)</f>
        <v>1</v>
      </c>
    </row>
    <row r="624" customFormat="false" ht="22" hidden="false" customHeight="true" outlineLevel="0" collapsed="false">
      <c r="A624" s="33" t="s">
        <v>857</v>
      </c>
      <c r="B624" s="33" t="b">
        <f aca="false">_xlfn.ISFORMULA(Observed!P64)</f>
        <v>1</v>
      </c>
    </row>
    <row r="625" customFormat="false" ht="22" hidden="false" customHeight="true" outlineLevel="0" collapsed="false">
      <c r="A625" s="33" t="s">
        <v>858</v>
      </c>
      <c r="B625" s="33" t="b">
        <f aca="false">_xlfn.ISFORMULA(Observed!Q64)</f>
        <v>1</v>
      </c>
    </row>
    <row r="626" customFormat="false" ht="22" hidden="false" customHeight="true" outlineLevel="0" collapsed="false">
      <c r="A626" s="33" t="s">
        <v>859</v>
      </c>
      <c r="B626" s="33" t="b">
        <f aca="false">_xlfn.ISFORMULA(Observed!N65)</f>
        <v>1</v>
      </c>
    </row>
    <row r="627" customFormat="false" ht="22" hidden="false" customHeight="true" outlineLevel="0" collapsed="false">
      <c r="A627" s="33" t="s">
        <v>860</v>
      </c>
      <c r="B627" s="33" t="b">
        <f aca="false">_xlfn.ISFORMULA(Observed!O65)</f>
        <v>1</v>
      </c>
    </row>
    <row r="628" customFormat="false" ht="22" hidden="false" customHeight="true" outlineLevel="0" collapsed="false">
      <c r="A628" s="33" t="s">
        <v>861</v>
      </c>
      <c r="B628" s="33" t="b">
        <f aca="false">_xlfn.ISFORMULA(Observed!P65)</f>
        <v>1</v>
      </c>
    </row>
    <row r="629" customFormat="false" ht="22" hidden="false" customHeight="true" outlineLevel="0" collapsed="false">
      <c r="A629" s="33" t="s">
        <v>862</v>
      </c>
      <c r="B629" s="33" t="b">
        <f aca="false">_xlfn.ISFORMULA(Observed!Q65)</f>
        <v>1</v>
      </c>
    </row>
    <row r="630" customFormat="false" ht="22" hidden="false" customHeight="true" outlineLevel="0" collapsed="false">
      <c r="A630" s="33" t="s">
        <v>863</v>
      </c>
      <c r="B630" s="33" t="b">
        <f aca="false">_xlfn.ISFORMULA(Observed!N66)</f>
        <v>1</v>
      </c>
    </row>
    <row r="631" customFormat="false" ht="22" hidden="false" customHeight="true" outlineLevel="0" collapsed="false">
      <c r="A631" s="33" t="s">
        <v>864</v>
      </c>
      <c r="B631" s="33" t="b">
        <f aca="false">_xlfn.ISFORMULA(Observed!O66)</f>
        <v>1</v>
      </c>
    </row>
    <row r="632" customFormat="false" ht="22" hidden="false" customHeight="true" outlineLevel="0" collapsed="false">
      <c r="A632" s="33" t="s">
        <v>865</v>
      </c>
      <c r="B632" s="33" t="b">
        <f aca="false">_xlfn.ISFORMULA(Observed!P66)</f>
        <v>1</v>
      </c>
    </row>
    <row r="633" customFormat="false" ht="22" hidden="false" customHeight="true" outlineLevel="0" collapsed="false">
      <c r="A633" s="33" t="s">
        <v>866</v>
      </c>
      <c r="B633" s="33" t="b">
        <f aca="false">_xlfn.ISFORMULA(Observed!Q66)</f>
        <v>1</v>
      </c>
    </row>
    <row r="634" customFormat="false" ht="22" hidden="false" customHeight="true" outlineLevel="0" collapsed="false">
      <c r="A634" s="33" t="s">
        <v>867</v>
      </c>
      <c r="B634" s="33" t="b">
        <f aca="false">_xlfn.ISFORMULA(Observed!N67)</f>
        <v>1</v>
      </c>
    </row>
    <row r="635" customFormat="false" ht="22" hidden="false" customHeight="true" outlineLevel="0" collapsed="false">
      <c r="A635" s="33" t="s">
        <v>868</v>
      </c>
      <c r="B635" s="33" t="b">
        <f aca="false">_xlfn.ISFORMULA(Observed!O67)</f>
        <v>1</v>
      </c>
    </row>
    <row r="636" customFormat="false" ht="22" hidden="false" customHeight="true" outlineLevel="0" collapsed="false">
      <c r="A636" s="33" t="s">
        <v>869</v>
      </c>
      <c r="B636" s="33" t="b">
        <f aca="false">_xlfn.ISFORMULA(Observed!P67)</f>
        <v>1</v>
      </c>
    </row>
    <row r="637" customFormat="false" ht="22" hidden="false" customHeight="true" outlineLevel="0" collapsed="false">
      <c r="A637" s="33" t="s">
        <v>870</v>
      </c>
      <c r="B637" s="33" t="b">
        <f aca="false">_xlfn.ISFORMULA(Observed!Q67)</f>
        <v>1</v>
      </c>
    </row>
    <row r="638" customFormat="false" ht="22" hidden="false" customHeight="true" outlineLevel="0" collapsed="false">
      <c r="A638" s="33" t="s">
        <v>871</v>
      </c>
      <c r="B638" s="33" t="b">
        <f aca="false">_xlfn.ISFORMULA(Observed!N68)</f>
        <v>1</v>
      </c>
    </row>
    <row r="639" customFormat="false" ht="22" hidden="false" customHeight="true" outlineLevel="0" collapsed="false">
      <c r="A639" s="33" t="s">
        <v>872</v>
      </c>
      <c r="B639" s="33" t="b">
        <f aca="false">_xlfn.ISFORMULA(Observed!O68)</f>
        <v>1</v>
      </c>
    </row>
    <row r="640" customFormat="false" ht="22" hidden="false" customHeight="true" outlineLevel="0" collapsed="false">
      <c r="A640" s="33" t="s">
        <v>873</v>
      </c>
      <c r="B640" s="33" t="b">
        <f aca="false">_xlfn.ISFORMULA(Observed!P68)</f>
        <v>1</v>
      </c>
    </row>
    <row r="641" customFormat="false" ht="22" hidden="false" customHeight="true" outlineLevel="0" collapsed="false">
      <c r="A641" s="33" t="s">
        <v>874</v>
      </c>
      <c r="B641" s="33" t="b">
        <f aca="false">_xlfn.ISFORMULA(Observed!Q68)</f>
        <v>1</v>
      </c>
    </row>
    <row r="642" customFormat="false" ht="22" hidden="false" customHeight="true" outlineLevel="0" collapsed="false">
      <c r="A642" s="33" t="s">
        <v>875</v>
      </c>
      <c r="B642" s="33" t="b">
        <f aca="false">_xlfn.ISFORMULA(Observed!N69)</f>
        <v>1</v>
      </c>
    </row>
    <row r="643" customFormat="false" ht="22" hidden="false" customHeight="true" outlineLevel="0" collapsed="false">
      <c r="A643" s="33" t="s">
        <v>876</v>
      </c>
      <c r="B643" s="33" t="b">
        <f aca="false">_xlfn.ISFORMULA(Observed!O69)</f>
        <v>1</v>
      </c>
    </row>
    <row r="644" customFormat="false" ht="22" hidden="false" customHeight="true" outlineLevel="0" collapsed="false">
      <c r="A644" s="33" t="s">
        <v>877</v>
      </c>
      <c r="B644" s="33" t="b">
        <f aca="false">_xlfn.ISFORMULA(Observed!P69)</f>
        <v>1</v>
      </c>
    </row>
    <row r="645" customFormat="false" ht="22" hidden="false" customHeight="true" outlineLevel="0" collapsed="false">
      <c r="A645" s="33" t="s">
        <v>878</v>
      </c>
      <c r="B645" s="33" t="b">
        <f aca="false">_xlfn.ISFORMULA(Observed!Q69)</f>
        <v>1</v>
      </c>
    </row>
    <row r="646" customFormat="false" ht="22" hidden="false" customHeight="true" outlineLevel="0" collapsed="false">
      <c r="A646" s="33" t="s">
        <v>879</v>
      </c>
      <c r="B646" s="33" t="b">
        <f aca="false">_xlfn.ISFORMULA(Observed!N70)</f>
        <v>1</v>
      </c>
    </row>
    <row r="647" customFormat="false" ht="22" hidden="false" customHeight="true" outlineLevel="0" collapsed="false">
      <c r="A647" s="33" t="s">
        <v>880</v>
      </c>
      <c r="B647" s="33" t="b">
        <f aca="false">_xlfn.ISFORMULA(Observed!O70)</f>
        <v>1</v>
      </c>
    </row>
    <row r="648" customFormat="false" ht="22" hidden="false" customHeight="true" outlineLevel="0" collapsed="false">
      <c r="A648" s="33" t="s">
        <v>881</v>
      </c>
      <c r="B648" s="33" t="b">
        <f aca="false">_xlfn.ISFORMULA(Observed!P70)</f>
        <v>1</v>
      </c>
    </row>
    <row r="649" customFormat="false" ht="22" hidden="false" customHeight="true" outlineLevel="0" collapsed="false">
      <c r="A649" s="33" t="s">
        <v>882</v>
      </c>
      <c r="B649" s="33" t="b">
        <f aca="false">_xlfn.ISFORMULA(Observed!Q70)</f>
        <v>1</v>
      </c>
    </row>
    <row r="650" customFormat="false" ht="22" hidden="false" customHeight="true" outlineLevel="0" collapsed="false">
      <c r="A650" s="33" t="s">
        <v>883</v>
      </c>
      <c r="B650" s="33" t="b">
        <f aca="false">_xlfn.ISFORMULA(Observed!N71)</f>
        <v>1</v>
      </c>
    </row>
    <row r="651" customFormat="false" ht="22" hidden="false" customHeight="true" outlineLevel="0" collapsed="false">
      <c r="A651" s="33" t="s">
        <v>884</v>
      </c>
      <c r="B651" s="33" t="b">
        <f aca="false">_xlfn.ISFORMULA(Observed!O71)</f>
        <v>1</v>
      </c>
    </row>
    <row r="652" customFormat="false" ht="22" hidden="false" customHeight="true" outlineLevel="0" collapsed="false">
      <c r="A652" s="33" t="s">
        <v>885</v>
      </c>
      <c r="B652" s="33" t="b">
        <f aca="false">_xlfn.ISFORMULA(Observed!P71)</f>
        <v>1</v>
      </c>
    </row>
    <row r="653" customFormat="false" ht="22" hidden="false" customHeight="true" outlineLevel="0" collapsed="false">
      <c r="A653" s="33" t="s">
        <v>886</v>
      </c>
      <c r="B653" s="33" t="b">
        <f aca="false">_xlfn.ISFORMULA(Observed!Q71)</f>
        <v>1</v>
      </c>
    </row>
    <row r="654" customFormat="false" ht="22" hidden="false" customHeight="true" outlineLevel="0" collapsed="false">
      <c r="A654" s="33" t="s">
        <v>887</v>
      </c>
      <c r="B654" s="33" t="b">
        <f aca="false">_xlfn.ISFORMULA(Observed!N72)</f>
        <v>1</v>
      </c>
    </row>
    <row r="655" customFormat="false" ht="22" hidden="false" customHeight="true" outlineLevel="0" collapsed="false">
      <c r="A655" s="33" t="s">
        <v>888</v>
      </c>
      <c r="B655" s="33" t="b">
        <f aca="false">_xlfn.ISFORMULA(Observed!O72)</f>
        <v>1</v>
      </c>
    </row>
    <row r="656" customFormat="false" ht="22" hidden="false" customHeight="true" outlineLevel="0" collapsed="false">
      <c r="A656" s="33" t="s">
        <v>889</v>
      </c>
      <c r="B656" s="33" t="b">
        <f aca="false">_xlfn.ISFORMULA(Observed!P72)</f>
        <v>1</v>
      </c>
    </row>
    <row r="657" customFormat="false" ht="22" hidden="false" customHeight="true" outlineLevel="0" collapsed="false">
      <c r="A657" s="33" t="s">
        <v>890</v>
      </c>
      <c r="B657" s="33" t="b">
        <f aca="false">_xlfn.ISFORMULA(Observed!Q72)</f>
        <v>1</v>
      </c>
    </row>
    <row r="658" customFormat="false" ht="22" hidden="false" customHeight="true" outlineLevel="0" collapsed="false">
      <c r="A658" s="33" t="s">
        <v>891</v>
      </c>
      <c r="B658" s="33" t="b">
        <f aca="false">_xlfn.ISFORMULA(Observed!N73)</f>
        <v>1</v>
      </c>
    </row>
    <row r="659" customFormat="false" ht="22" hidden="false" customHeight="true" outlineLevel="0" collapsed="false">
      <c r="A659" s="33" t="s">
        <v>892</v>
      </c>
      <c r="B659" s="33" t="b">
        <f aca="false">_xlfn.ISFORMULA(Observed!O73)</f>
        <v>1</v>
      </c>
    </row>
    <row r="660" customFormat="false" ht="22" hidden="false" customHeight="true" outlineLevel="0" collapsed="false">
      <c r="A660" s="33" t="s">
        <v>893</v>
      </c>
      <c r="B660" s="33" t="b">
        <f aca="false">_xlfn.ISFORMULA(Observed!P73)</f>
        <v>1</v>
      </c>
    </row>
    <row r="661" customFormat="false" ht="22" hidden="false" customHeight="true" outlineLevel="0" collapsed="false">
      <c r="A661" s="33" t="s">
        <v>894</v>
      </c>
      <c r="B661" s="33" t="b">
        <f aca="false">_xlfn.ISFORMULA(Observed!Q73)</f>
        <v>1</v>
      </c>
    </row>
    <row r="662" customFormat="false" ht="22" hidden="false" customHeight="true" outlineLevel="0" collapsed="false">
      <c r="A662" s="33" t="s">
        <v>895</v>
      </c>
      <c r="B662" s="33" t="b">
        <f aca="false">_xlfn.ISFORMULA(Observed!N74)</f>
        <v>1</v>
      </c>
    </row>
    <row r="663" customFormat="false" ht="22" hidden="false" customHeight="true" outlineLevel="0" collapsed="false">
      <c r="A663" s="33" t="s">
        <v>896</v>
      </c>
      <c r="B663" s="33" t="b">
        <f aca="false">_xlfn.ISFORMULA(Observed!O74)</f>
        <v>1</v>
      </c>
    </row>
    <row r="664" customFormat="false" ht="22" hidden="false" customHeight="true" outlineLevel="0" collapsed="false">
      <c r="A664" s="33" t="s">
        <v>897</v>
      </c>
      <c r="B664" s="33" t="b">
        <f aca="false">_xlfn.ISFORMULA(Observed!P74)</f>
        <v>1</v>
      </c>
    </row>
    <row r="665" customFormat="false" ht="22" hidden="false" customHeight="true" outlineLevel="0" collapsed="false">
      <c r="A665" s="33" t="s">
        <v>898</v>
      </c>
      <c r="B665" s="33" t="b">
        <f aca="false">_xlfn.ISFORMULA(Observed!Q74)</f>
        <v>1</v>
      </c>
    </row>
    <row r="666" customFormat="false" ht="22" hidden="false" customHeight="true" outlineLevel="0" collapsed="false">
      <c r="A666" s="33" t="s">
        <v>899</v>
      </c>
      <c r="B666" s="33" t="b">
        <f aca="false">_xlfn.ISFORMULA(Observed!N75)</f>
        <v>1</v>
      </c>
    </row>
    <row r="667" customFormat="false" ht="22" hidden="false" customHeight="true" outlineLevel="0" collapsed="false">
      <c r="A667" s="33" t="s">
        <v>900</v>
      </c>
      <c r="B667" s="33" t="b">
        <f aca="false">_xlfn.ISFORMULA(Observed!O75)</f>
        <v>1</v>
      </c>
    </row>
    <row r="668" customFormat="false" ht="22" hidden="false" customHeight="true" outlineLevel="0" collapsed="false">
      <c r="A668" s="33" t="s">
        <v>901</v>
      </c>
      <c r="B668" s="33" t="b">
        <f aca="false">_xlfn.ISFORMULA(Observed!P75)</f>
        <v>1</v>
      </c>
    </row>
    <row r="669" customFormat="false" ht="22" hidden="false" customHeight="true" outlineLevel="0" collapsed="false">
      <c r="A669" s="33" t="s">
        <v>902</v>
      </c>
      <c r="B669" s="33" t="b">
        <f aca="false">_xlfn.ISFORMULA(Observed!Q75)</f>
        <v>1</v>
      </c>
    </row>
    <row r="670" customFormat="false" ht="22" hidden="false" customHeight="true" outlineLevel="0" collapsed="false">
      <c r="A670" s="33" t="s">
        <v>903</v>
      </c>
      <c r="B670" s="33" t="b">
        <f aca="false">_xlfn.ISFORMULA(Observed!N76)</f>
        <v>1</v>
      </c>
    </row>
    <row r="671" customFormat="false" ht="22" hidden="false" customHeight="true" outlineLevel="0" collapsed="false">
      <c r="A671" s="33" t="s">
        <v>904</v>
      </c>
      <c r="B671" s="33" t="b">
        <f aca="false">_xlfn.ISFORMULA(Observed!O76)</f>
        <v>1</v>
      </c>
    </row>
    <row r="672" customFormat="false" ht="22" hidden="false" customHeight="true" outlineLevel="0" collapsed="false">
      <c r="A672" s="33" t="s">
        <v>905</v>
      </c>
      <c r="B672" s="33" t="b">
        <f aca="false">_xlfn.ISFORMULA(Observed!P76)</f>
        <v>1</v>
      </c>
    </row>
    <row r="673" customFormat="false" ht="22" hidden="false" customHeight="true" outlineLevel="0" collapsed="false">
      <c r="A673" s="33" t="s">
        <v>906</v>
      </c>
      <c r="B673" s="33" t="b">
        <f aca="false">_xlfn.ISFORMULA(Observed!Q76)</f>
        <v>1</v>
      </c>
    </row>
    <row r="674" customFormat="false" ht="22" hidden="false" customHeight="true" outlineLevel="0" collapsed="false">
      <c r="A674" s="33" t="s">
        <v>907</v>
      </c>
      <c r="B674" s="33" t="b">
        <f aca="false">_xlfn.ISFORMULA(Observed!N77)</f>
        <v>1</v>
      </c>
    </row>
    <row r="675" customFormat="false" ht="22" hidden="false" customHeight="true" outlineLevel="0" collapsed="false">
      <c r="A675" s="33" t="s">
        <v>908</v>
      </c>
      <c r="B675" s="33" t="b">
        <f aca="false">_xlfn.ISFORMULA(Observed!O77)</f>
        <v>1</v>
      </c>
    </row>
    <row r="676" customFormat="false" ht="22" hidden="false" customHeight="true" outlineLevel="0" collapsed="false">
      <c r="A676" s="33" t="s">
        <v>909</v>
      </c>
      <c r="B676" s="33" t="b">
        <f aca="false">_xlfn.ISFORMULA(Observed!P77)</f>
        <v>1</v>
      </c>
    </row>
    <row r="677" customFormat="false" ht="22" hidden="false" customHeight="true" outlineLevel="0" collapsed="false">
      <c r="A677" s="33" t="s">
        <v>910</v>
      </c>
      <c r="B677" s="33" t="b">
        <f aca="false">_xlfn.ISFORMULA(Observed!Q77)</f>
        <v>1</v>
      </c>
    </row>
    <row r="678" customFormat="false" ht="22" hidden="false" customHeight="true" outlineLevel="0" collapsed="false">
      <c r="A678" s="33" t="s">
        <v>911</v>
      </c>
      <c r="B678" s="33" t="b">
        <f aca="false">_xlfn.ISFORMULA(Observed!N78)</f>
        <v>1</v>
      </c>
    </row>
    <row r="679" customFormat="false" ht="22" hidden="false" customHeight="true" outlineLevel="0" collapsed="false">
      <c r="A679" s="33" t="s">
        <v>912</v>
      </c>
      <c r="B679" s="33" t="b">
        <f aca="false">_xlfn.ISFORMULA(Observed!O78)</f>
        <v>1</v>
      </c>
    </row>
    <row r="680" customFormat="false" ht="22" hidden="false" customHeight="true" outlineLevel="0" collapsed="false">
      <c r="A680" s="33" t="s">
        <v>913</v>
      </c>
      <c r="B680" s="33" t="b">
        <f aca="false">_xlfn.ISFORMULA(Observed!P78)</f>
        <v>1</v>
      </c>
    </row>
    <row r="681" customFormat="false" ht="22" hidden="false" customHeight="true" outlineLevel="0" collapsed="false">
      <c r="A681" s="33" t="s">
        <v>914</v>
      </c>
      <c r="B681" s="33" t="b">
        <f aca="false">_xlfn.ISFORMULA(Observed!Q78)</f>
        <v>1</v>
      </c>
    </row>
    <row r="682" customFormat="false" ht="22" hidden="false" customHeight="true" outlineLevel="0" collapsed="false">
      <c r="A682" s="33" t="s">
        <v>915</v>
      </c>
      <c r="B682" s="33" t="b">
        <f aca="false">_xlfn.ISFORMULA(Observed!N79)</f>
        <v>1</v>
      </c>
    </row>
    <row r="683" customFormat="false" ht="22" hidden="false" customHeight="true" outlineLevel="0" collapsed="false">
      <c r="A683" s="33" t="s">
        <v>916</v>
      </c>
      <c r="B683" s="33" t="b">
        <f aca="false">_xlfn.ISFORMULA(Observed!O79)</f>
        <v>1</v>
      </c>
    </row>
    <row r="684" customFormat="false" ht="22" hidden="false" customHeight="true" outlineLevel="0" collapsed="false">
      <c r="A684" s="33" t="s">
        <v>917</v>
      </c>
      <c r="B684" s="33" t="b">
        <f aca="false">_xlfn.ISFORMULA(Observed!P79)</f>
        <v>1</v>
      </c>
    </row>
    <row r="685" customFormat="false" ht="22" hidden="false" customHeight="true" outlineLevel="0" collapsed="false">
      <c r="A685" s="33" t="s">
        <v>918</v>
      </c>
      <c r="B685" s="33" t="b">
        <f aca="false">_xlfn.ISFORMULA(Observed!Q79)</f>
        <v>1</v>
      </c>
    </row>
    <row r="686" customFormat="false" ht="22" hidden="false" customHeight="true" outlineLevel="0" collapsed="false">
      <c r="A686" s="33" t="s">
        <v>919</v>
      </c>
      <c r="B686" s="33" t="b">
        <f aca="false">_xlfn.ISFORMULA(Observed!N80)</f>
        <v>1</v>
      </c>
    </row>
    <row r="687" customFormat="false" ht="22" hidden="false" customHeight="true" outlineLevel="0" collapsed="false">
      <c r="A687" s="33" t="s">
        <v>920</v>
      </c>
      <c r="B687" s="33" t="b">
        <f aca="false">_xlfn.ISFORMULA(Observed!O80)</f>
        <v>1</v>
      </c>
    </row>
    <row r="688" customFormat="false" ht="22" hidden="false" customHeight="true" outlineLevel="0" collapsed="false">
      <c r="A688" s="33" t="s">
        <v>921</v>
      </c>
      <c r="B688" s="33" t="b">
        <f aca="false">_xlfn.ISFORMULA(Observed!P80)</f>
        <v>1</v>
      </c>
    </row>
    <row r="689" customFormat="false" ht="22" hidden="false" customHeight="true" outlineLevel="0" collapsed="false">
      <c r="A689" s="33" t="s">
        <v>922</v>
      </c>
      <c r="B689" s="33" t="b">
        <f aca="false">_xlfn.ISFORMULA(Observed!Q80)</f>
        <v>1</v>
      </c>
    </row>
    <row r="690" customFormat="false" ht="22" hidden="false" customHeight="true" outlineLevel="0" collapsed="false">
      <c r="A690" s="33" t="s">
        <v>923</v>
      </c>
      <c r="B690" s="33" t="b">
        <f aca="false">_xlfn.ISFORMULA(Observed!N81)</f>
        <v>1</v>
      </c>
    </row>
    <row r="691" customFormat="false" ht="22" hidden="false" customHeight="true" outlineLevel="0" collapsed="false">
      <c r="A691" s="33" t="s">
        <v>924</v>
      </c>
      <c r="B691" s="33" t="b">
        <f aca="false">_xlfn.ISFORMULA(Observed!O81)</f>
        <v>1</v>
      </c>
    </row>
    <row r="692" customFormat="false" ht="22" hidden="false" customHeight="true" outlineLevel="0" collapsed="false">
      <c r="A692" s="33" t="s">
        <v>925</v>
      </c>
      <c r="B692" s="33" t="b">
        <f aca="false">_xlfn.ISFORMULA(Observed!P81)</f>
        <v>1</v>
      </c>
    </row>
    <row r="693" customFormat="false" ht="22" hidden="false" customHeight="true" outlineLevel="0" collapsed="false">
      <c r="A693" s="33" t="s">
        <v>926</v>
      </c>
      <c r="B693" s="33" t="b">
        <f aca="false">_xlfn.ISFORMULA(Observed!Q81)</f>
        <v>1</v>
      </c>
    </row>
    <row r="694" customFormat="false" ht="22" hidden="false" customHeight="true" outlineLevel="0" collapsed="false">
      <c r="A694" s="33" t="s">
        <v>927</v>
      </c>
      <c r="B694" s="33" t="b">
        <f aca="false">_xlfn.ISFORMULA(Observed!N82)</f>
        <v>1</v>
      </c>
    </row>
    <row r="695" customFormat="false" ht="22" hidden="false" customHeight="true" outlineLevel="0" collapsed="false">
      <c r="A695" s="33" t="s">
        <v>928</v>
      </c>
      <c r="B695" s="33" t="b">
        <f aca="false">_xlfn.ISFORMULA(Observed!O82)</f>
        <v>1</v>
      </c>
    </row>
    <row r="696" customFormat="false" ht="22" hidden="false" customHeight="true" outlineLevel="0" collapsed="false">
      <c r="A696" s="33" t="s">
        <v>929</v>
      </c>
      <c r="B696" s="33" t="b">
        <f aca="false">_xlfn.ISFORMULA(Observed!P82)</f>
        <v>1</v>
      </c>
    </row>
    <row r="697" customFormat="false" ht="22" hidden="false" customHeight="true" outlineLevel="0" collapsed="false">
      <c r="A697" s="33" t="s">
        <v>930</v>
      </c>
      <c r="B697" s="33" t="b">
        <f aca="false">_xlfn.ISFORMULA(Observed!Q82)</f>
        <v>1</v>
      </c>
    </row>
    <row r="698" customFormat="false" ht="22" hidden="false" customHeight="true" outlineLevel="0" collapsed="false">
      <c r="A698" s="33" t="s">
        <v>931</v>
      </c>
      <c r="B698" s="33" t="b">
        <f aca="false">_xlfn.ISFORMULA(Observed!N83)</f>
        <v>1</v>
      </c>
    </row>
    <row r="699" customFormat="false" ht="22" hidden="false" customHeight="true" outlineLevel="0" collapsed="false">
      <c r="A699" s="33" t="s">
        <v>932</v>
      </c>
      <c r="B699" s="33" t="b">
        <f aca="false">_xlfn.ISFORMULA(Observed!O83)</f>
        <v>1</v>
      </c>
    </row>
    <row r="700" customFormat="false" ht="22" hidden="false" customHeight="true" outlineLevel="0" collapsed="false">
      <c r="A700" s="33" t="s">
        <v>933</v>
      </c>
      <c r="B700" s="33" t="b">
        <f aca="false">_xlfn.ISFORMULA(Observed!P83)</f>
        <v>1</v>
      </c>
    </row>
    <row r="701" customFormat="false" ht="22" hidden="false" customHeight="true" outlineLevel="0" collapsed="false">
      <c r="A701" s="33" t="s">
        <v>934</v>
      </c>
      <c r="B701" s="33" t="b">
        <f aca="false">_xlfn.ISFORMULA(Observed!Q83)</f>
        <v>1</v>
      </c>
    </row>
    <row r="702" customFormat="false" ht="22" hidden="false" customHeight="true" outlineLevel="0" collapsed="false">
      <c r="A702" s="33" t="s">
        <v>935</v>
      </c>
      <c r="B702" s="33" t="b">
        <f aca="false">_xlfn.ISFORMULA(Observed!N84)</f>
        <v>1</v>
      </c>
    </row>
    <row r="703" customFormat="false" ht="22" hidden="false" customHeight="true" outlineLevel="0" collapsed="false">
      <c r="A703" s="33" t="s">
        <v>936</v>
      </c>
      <c r="B703" s="33" t="b">
        <f aca="false">_xlfn.ISFORMULA(Observed!O84)</f>
        <v>1</v>
      </c>
    </row>
    <row r="704" customFormat="false" ht="22" hidden="false" customHeight="true" outlineLevel="0" collapsed="false">
      <c r="A704" s="33" t="s">
        <v>937</v>
      </c>
      <c r="B704" s="33" t="b">
        <f aca="false">_xlfn.ISFORMULA(Observed!P84)</f>
        <v>1</v>
      </c>
    </row>
    <row r="705" customFormat="false" ht="22" hidden="false" customHeight="true" outlineLevel="0" collapsed="false">
      <c r="A705" s="33" t="s">
        <v>938</v>
      </c>
      <c r="B705" s="33" t="b">
        <f aca="false">_xlfn.ISFORMULA(Observed!Q84)</f>
        <v>1</v>
      </c>
    </row>
    <row r="706" customFormat="false" ht="22" hidden="false" customHeight="true" outlineLevel="0" collapsed="false">
      <c r="A706" s="33" t="s">
        <v>939</v>
      </c>
      <c r="B706" s="33" t="b">
        <f aca="false">_xlfn.ISFORMULA(Observed!N85)</f>
        <v>1</v>
      </c>
    </row>
    <row r="707" customFormat="false" ht="22" hidden="false" customHeight="true" outlineLevel="0" collapsed="false">
      <c r="A707" s="33" t="s">
        <v>940</v>
      </c>
      <c r="B707" s="33" t="b">
        <f aca="false">_xlfn.ISFORMULA(Observed!O85)</f>
        <v>1</v>
      </c>
    </row>
    <row r="708" customFormat="false" ht="22" hidden="false" customHeight="true" outlineLevel="0" collapsed="false">
      <c r="A708" s="33" t="s">
        <v>941</v>
      </c>
      <c r="B708" s="33" t="b">
        <f aca="false">_xlfn.ISFORMULA(Observed!P85)</f>
        <v>1</v>
      </c>
    </row>
    <row r="709" customFormat="false" ht="22" hidden="false" customHeight="true" outlineLevel="0" collapsed="false">
      <c r="A709" s="33" t="s">
        <v>942</v>
      </c>
      <c r="B709" s="33" t="b">
        <f aca="false">_xlfn.ISFORMULA(Observed!Q85)</f>
        <v>1</v>
      </c>
    </row>
    <row r="710" customFormat="false" ht="22" hidden="false" customHeight="true" outlineLevel="0" collapsed="false">
      <c r="A710" s="33" t="s">
        <v>943</v>
      </c>
      <c r="B710" s="33" t="b">
        <f aca="false">_xlfn.ISFORMULA(Observed!N86)</f>
        <v>1</v>
      </c>
    </row>
    <row r="711" customFormat="false" ht="22" hidden="false" customHeight="true" outlineLevel="0" collapsed="false">
      <c r="A711" s="33" t="s">
        <v>944</v>
      </c>
      <c r="B711" s="33" t="b">
        <f aca="false">_xlfn.ISFORMULA(Observed!O86)</f>
        <v>1</v>
      </c>
    </row>
    <row r="712" customFormat="false" ht="22" hidden="false" customHeight="true" outlineLevel="0" collapsed="false">
      <c r="A712" s="33" t="s">
        <v>945</v>
      </c>
      <c r="B712" s="33" t="b">
        <f aca="false">_xlfn.ISFORMULA(Observed!P86)</f>
        <v>1</v>
      </c>
    </row>
    <row r="713" customFormat="false" ht="22" hidden="false" customHeight="true" outlineLevel="0" collapsed="false">
      <c r="A713" s="33" t="s">
        <v>946</v>
      </c>
      <c r="B713" s="33" t="b">
        <f aca="false">_xlfn.ISFORMULA(Observed!Q86)</f>
        <v>1</v>
      </c>
    </row>
    <row r="714" customFormat="false" ht="22" hidden="false" customHeight="true" outlineLevel="0" collapsed="false">
      <c r="A714" s="33" t="s">
        <v>947</v>
      </c>
      <c r="B714" s="33" t="b">
        <f aca="false">_xlfn.ISFORMULA(Observed!N87)</f>
        <v>1</v>
      </c>
    </row>
    <row r="715" customFormat="false" ht="22" hidden="false" customHeight="true" outlineLevel="0" collapsed="false">
      <c r="A715" s="33" t="s">
        <v>948</v>
      </c>
      <c r="B715" s="33" t="b">
        <f aca="false">_xlfn.ISFORMULA(Observed!O87)</f>
        <v>1</v>
      </c>
    </row>
    <row r="716" customFormat="false" ht="22" hidden="false" customHeight="true" outlineLevel="0" collapsed="false">
      <c r="A716" s="33" t="s">
        <v>949</v>
      </c>
      <c r="B716" s="33" t="b">
        <f aca="false">_xlfn.ISFORMULA(Observed!P87)</f>
        <v>1</v>
      </c>
    </row>
    <row r="717" customFormat="false" ht="22" hidden="false" customHeight="true" outlineLevel="0" collapsed="false">
      <c r="A717" s="33" t="s">
        <v>950</v>
      </c>
      <c r="B717" s="33" t="b">
        <f aca="false">_xlfn.ISFORMULA(Observed!Q87)</f>
        <v>1</v>
      </c>
    </row>
    <row r="718" customFormat="false" ht="22" hidden="false" customHeight="true" outlineLevel="0" collapsed="false">
      <c r="A718" s="33" t="s">
        <v>951</v>
      </c>
      <c r="B718" s="33" t="b">
        <f aca="false">_xlfn.ISFORMULA(Observed!N88)</f>
        <v>1</v>
      </c>
    </row>
    <row r="719" customFormat="false" ht="22" hidden="false" customHeight="true" outlineLevel="0" collapsed="false">
      <c r="A719" s="33" t="s">
        <v>952</v>
      </c>
      <c r="B719" s="33" t="b">
        <f aca="false">_xlfn.ISFORMULA(Observed!O88)</f>
        <v>1</v>
      </c>
    </row>
    <row r="720" customFormat="false" ht="22" hidden="false" customHeight="true" outlineLevel="0" collapsed="false">
      <c r="A720" s="33" t="s">
        <v>953</v>
      </c>
      <c r="B720" s="33" t="b">
        <f aca="false">_xlfn.ISFORMULA(Observed!P88)</f>
        <v>1</v>
      </c>
    </row>
    <row r="721" customFormat="false" ht="22" hidden="false" customHeight="true" outlineLevel="0" collapsed="false">
      <c r="A721" s="33" t="s">
        <v>954</v>
      </c>
      <c r="B721" s="33" t="b">
        <f aca="false">_xlfn.ISFORMULA(Observed!Q88)</f>
        <v>1</v>
      </c>
    </row>
    <row r="722" customFormat="false" ht="22" hidden="false" customHeight="true" outlineLevel="0" collapsed="false">
      <c r="A722" s="33" t="s">
        <v>955</v>
      </c>
      <c r="B722" s="33" t="b">
        <f aca="false">_xlfn.ISFORMULA(Observed!N89)</f>
        <v>1</v>
      </c>
    </row>
    <row r="723" customFormat="false" ht="22" hidden="false" customHeight="true" outlineLevel="0" collapsed="false">
      <c r="A723" s="33" t="s">
        <v>956</v>
      </c>
      <c r="B723" s="33" t="b">
        <f aca="false">_xlfn.ISFORMULA(Observed!O89)</f>
        <v>1</v>
      </c>
    </row>
    <row r="724" customFormat="false" ht="22" hidden="false" customHeight="true" outlineLevel="0" collapsed="false">
      <c r="A724" s="33" t="s">
        <v>957</v>
      </c>
      <c r="B724" s="33" t="b">
        <f aca="false">_xlfn.ISFORMULA(Observed!P89)</f>
        <v>1</v>
      </c>
    </row>
    <row r="725" customFormat="false" ht="22" hidden="false" customHeight="true" outlineLevel="0" collapsed="false">
      <c r="A725" s="33" t="s">
        <v>958</v>
      </c>
      <c r="B725" s="33" t="b">
        <f aca="false">_xlfn.ISFORMULA(Observed!Q89)</f>
        <v>1</v>
      </c>
    </row>
    <row r="726" customFormat="false" ht="22" hidden="false" customHeight="true" outlineLevel="0" collapsed="false">
      <c r="A726" s="33" t="s">
        <v>959</v>
      </c>
      <c r="B726" s="33" t="b">
        <f aca="false">_xlfn.ISFORMULA(Observed!N90)</f>
        <v>1</v>
      </c>
    </row>
    <row r="727" customFormat="false" ht="22" hidden="false" customHeight="true" outlineLevel="0" collapsed="false">
      <c r="A727" s="33" t="s">
        <v>960</v>
      </c>
      <c r="B727" s="33" t="b">
        <f aca="false">_xlfn.ISFORMULA(Observed!O90)</f>
        <v>1</v>
      </c>
    </row>
    <row r="728" customFormat="false" ht="22" hidden="false" customHeight="true" outlineLevel="0" collapsed="false">
      <c r="A728" s="33" t="s">
        <v>961</v>
      </c>
      <c r="B728" s="33" t="b">
        <f aca="false">_xlfn.ISFORMULA(Observed!P90)</f>
        <v>1</v>
      </c>
    </row>
    <row r="729" customFormat="false" ht="22" hidden="false" customHeight="true" outlineLevel="0" collapsed="false">
      <c r="A729" s="33" t="s">
        <v>962</v>
      </c>
      <c r="B729" s="33" t="b">
        <f aca="false">_xlfn.ISFORMULA(Observed!Q90)</f>
        <v>1</v>
      </c>
    </row>
    <row r="730" customFormat="false" ht="22" hidden="false" customHeight="true" outlineLevel="0" collapsed="false">
      <c r="A730" s="33" t="s">
        <v>963</v>
      </c>
      <c r="B730" s="33" t="b">
        <f aca="false">_xlfn.ISFORMULA(Observed!N91)</f>
        <v>1</v>
      </c>
    </row>
    <row r="731" customFormat="false" ht="22" hidden="false" customHeight="true" outlineLevel="0" collapsed="false">
      <c r="A731" s="33" t="s">
        <v>964</v>
      </c>
      <c r="B731" s="33" t="b">
        <f aca="false">_xlfn.ISFORMULA(Observed!O91)</f>
        <v>1</v>
      </c>
    </row>
    <row r="732" customFormat="false" ht="22" hidden="false" customHeight="true" outlineLevel="0" collapsed="false">
      <c r="A732" s="33" t="s">
        <v>965</v>
      </c>
      <c r="B732" s="33" t="b">
        <f aca="false">_xlfn.ISFORMULA(Observed!P91)</f>
        <v>1</v>
      </c>
    </row>
    <row r="733" customFormat="false" ht="22" hidden="false" customHeight="true" outlineLevel="0" collapsed="false">
      <c r="A733" s="33" t="s">
        <v>966</v>
      </c>
      <c r="B733" s="33" t="b">
        <f aca="false">_xlfn.ISFORMULA(Observed!Q91)</f>
        <v>1</v>
      </c>
    </row>
    <row r="734" customFormat="false" ht="22" hidden="false" customHeight="true" outlineLevel="0" collapsed="false">
      <c r="A734" s="33" t="s">
        <v>967</v>
      </c>
      <c r="B734" s="33" t="b">
        <f aca="false">_xlfn.ISFORMULA(Observed!N92)</f>
        <v>1</v>
      </c>
    </row>
    <row r="735" customFormat="false" ht="22" hidden="false" customHeight="true" outlineLevel="0" collapsed="false">
      <c r="A735" s="33" t="s">
        <v>968</v>
      </c>
      <c r="B735" s="33" t="b">
        <f aca="false">_xlfn.ISFORMULA(Observed!O92)</f>
        <v>1</v>
      </c>
    </row>
    <row r="736" customFormat="false" ht="22" hidden="false" customHeight="true" outlineLevel="0" collapsed="false">
      <c r="A736" s="33" t="s">
        <v>969</v>
      </c>
      <c r="B736" s="33" t="b">
        <f aca="false">_xlfn.ISFORMULA(Observed!P92)</f>
        <v>1</v>
      </c>
    </row>
    <row r="737" customFormat="false" ht="22" hidden="false" customHeight="true" outlineLevel="0" collapsed="false">
      <c r="A737" s="33" t="s">
        <v>970</v>
      </c>
      <c r="B737" s="33" t="b">
        <f aca="false">_xlfn.ISFORMULA(Observed!Q92)</f>
        <v>1</v>
      </c>
    </row>
    <row r="738" customFormat="false" ht="22" hidden="false" customHeight="true" outlineLevel="0" collapsed="false">
      <c r="A738" s="33" t="s">
        <v>971</v>
      </c>
      <c r="B738" s="33" t="b">
        <f aca="false">_xlfn.ISFORMULA(Observed!N93)</f>
        <v>1</v>
      </c>
    </row>
    <row r="739" customFormat="false" ht="22" hidden="false" customHeight="true" outlineLevel="0" collapsed="false">
      <c r="A739" s="33" t="s">
        <v>972</v>
      </c>
      <c r="B739" s="33" t="b">
        <f aca="false">_xlfn.ISFORMULA(Observed!O93)</f>
        <v>1</v>
      </c>
    </row>
    <row r="740" customFormat="false" ht="22" hidden="false" customHeight="true" outlineLevel="0" collapsed="false">
      <c r="A740" s="33" t="s">
        <v>973</v>
      </c>
      <c r="B740" s="33" t="b">
        <f aca="false">_xlfn.ISFORMULA(Observed!P93)</f>
        <v>1</v>
      </c>
    </row>
    <row r="741" customFormat="false" ht="22" hidden="false" customHeight="true" outlineLevel="0" collapsed="false">
      <c r="A741" s="33" t="s">
        <v>974</v>
      </c>
      <c r="B741" s="33" t="b">
        <f aca="false">_xlfn.ISFORMULA(Observed!Q93)</f>
        <v>1</v>
      </c>
    </row>
    <row r="742" customFormat="false" ht="22" hidden="false" customHeight="true" outlineLevel="0" collapsed="false">
      <c r="A742" s="33" t="s">
        <v>975</v>
      </c>
      <c r="B742" s="33" t="b">
        <f aca="false">_xlfn.ISFORMULA(Observed!N94)</f>
        <v>1</v>
      </c>
    </row>
    <row r="743" customFormat="false" ht="22" hidden="false" customHeight="true" outlineLevel="0" collapsed="false">
      <c r="A743" s="33" t="s">
        <v>976</v>
      </c>
      <c r="B743" s="33" t="b">
        <f aca="false">_xlfn.ISFORMULA(Observed!O94)</f>
        <v>1</v>
      </c>
    </row>
    <row r="744" customFormat="false" ht="22" hidden="false" customHeight="true" outlineLevel="0" collapsed="false">
      <c r="A744" s="33" t="s">
        <v>977</v>
      </c>
      <c r="B744" s="33" t="b">
        <f aca="false">_xlfn.ISFORMULA(Observed!P94)</f>
        <v>1</v>
      </c>
    </row>
    <row r="745" customFormat="false" ht="22" hidden="false" customHeight="true" outlineLevel="0" collapsed="false">
      <c r="A745" s="33" t="s">
        <v>978</v>
      </c>
      <c r="B745" s="33" t="b">
        <f aca="false">_xlfn.ISFORMULA(Observed!Q94)</f>
        <v>1</v>
      </c>
    </row>
    <row r="746" customFormat="false" ht="22" hidden="false" customHeight="true" outlineLevel="0" collapsed="false">
      <c r="A746" s="33" t="s">
        <v>979</v>
      </c>
      <c r="B746" s="33" t="b">
        <f aca="false">_xlfn.ISFORMULA(Observed!N95)</f>
        <v>1</v>
      </c>
    </row>
    <row r="747" customFormat="false" ht="22" hidden="false" customHeight="true" outlineLevel="0" collapsed="false">
      <c r="A747" s="33" t="s">
        <v>980</v>
      </c>
      <c r="B747" s="33" t="b">
        <f aca="false">_xlfn.ISFORMULA(Observed!O95)</f>
        <v>1</v>
      </c>
    </row>
    <row r="748" customFormat="false" ht="22" hidden="false" customHeight="true" outlineLevel="0" collapsed="false">
      <c r="A748" s="33" t="s">
        <v>981</v>
      </c>
      <c r="B748" s="33" t="b">
        <f aca="false">_xlfn.ISFORMULA(Observed!P95)</f>
        <v>1</v>
      </c>
    </row>
    <row r="749" customFormat="false" ht="22" hidden="false" customHeight="true" outlineLevel="0" collapsed="false">
      <c r="A749" s="33" t="s">
        <v>982</v>
      </c>
      <c r="B749" s="33" t="b">
        <f aca="false">_xlfn.ISFORMULA(Observed!Q95)</f>
        <v>1</v>
      </c>
    </row>
    <row r="750" customFormat="false" ht="22" hidden="false" customHeight="true" outlineLevel="0" collapsed="false">
      <c r="A750" s="33" t="s">
        <v>983</v>
      </c>
      <c r="B750" s="33" t="b">
        <f aca="false">_xlfn.ISFORMULA(Observed!N96)</f>
        <v>1</v>
      </c>
    </row>
    <row r="751" customFormat="false" ht="22" hidden="false" customHeight="true" outlineLevel="0" collapsed="false">
      <c r="A751" s="33" t="s">
        <v>984</v>
      </c>
      <c r="B751" s="33" t="b">
        <f aca="false">_xlfn.ISFORMULA(Observed!O96)</f>
        <v>1</v>
      </c>
    </row>
    <row r="752" customFormat="false" ht="22" hidden="false" customHeight="true" outlineLevel="0" collapsed="false">
      <c r="A752" s="33" t="s">
        <v>985</v>
      </c>
      <c r="B752" s="33" t="b">
        <f aca="false">_xlfn.ISFORMULA(Observed!P96)</f>
        <v>1</v>
      </c>
    </row>
    <row r="753" customFormat="false" ht="22" hidden="false" customHeight="true" outlineLevel="0" collapsed="false">
      <c r="A753" s="33" t="s">
        <v>986</v>
      </c>
      <c r="B753" s="33" t="b">
        <f aca="false">_xlfn.ISFORMULA(Observed!Q96)</f>
        <v>1</v>
      </c>
    </row>
    <row r="754" customFormat="false" ht="22" hidden="false" customHeight="true" outlineLevel="0" collapsed="false">
      <c r="A754" s="33" t="s">
        <v>987</v>
      </c>
      <c r="B754" s="33" t="b">
        <f aca="false">_xlfn.ISFORMULA(Observed!N97)</f>
        <v>1</v>
      </c>
    </row>
    <row r="755" customFormat="false" ht="22" hidden="false" customHeight="true" outlineLevel="0" collapsed="false">
      <c r="A755" s="33" t="s">
        <v>988</v>
      </c>
      <c r="B755" s="33" t="b">
        <f aca="false">_xlfn.ISFORMULA(Observed!O97)</f>
        <v>1</v>
      </c>
    </row>
    <row r="756" customFormat="false" ht="22" hidden="false" customHeight="true" outlineLevel="0" collapsed="false">
      <c r="A756" s="33" t="s">
        <v>989</v>
      </c>
      <c r="B756" s="33" t="b">
        <f aca="false">_xlfn.ISFORMULA(Observed!P97)</f>
        <v>1</v>
      </c>
    </row>
    <row r="757" customFormat="false" ht="22" hidden="false" customHeight="true" outlineLevel="0" collapsed="false">
      <c r="A757" s="33" t="s">
        <v>990</v>
      </c>
      <c r="B757" s="33" t="b">
        <f aca="false">_xlfn.ISFORMULA(Observed!Q97)</f>
        <v>1</v>
      </c>
    </row>
    <row r="758" customFormat="false" ht="22" hidden="false" customHeight="true" outlineLevel="0" collapsed="false">
      <c r="A758" s="33" t="s">
        <v>991</v>
      </c>
      <c r="B758" s="33" t="b">
        <f aca="false">_xlfn.ISFORMULA(Observed!N98)</f>
        <v>1</v>
      </c>
    </row>
    <row r="759" customFormat="false" ht="22" hidden="false" customHeight="true" outlineLevel="0" collapsed="false">
      <c r="A759" s="33" t="s">
        <v>992</v>
      </c>
      <c r="B759" s="33" t="b">
        <f aca="false">_xlfn.ISFORMULA(Observed!O98)</f>
        <v>1</v>
      </c>
    </row>
    <row r="760" customFormat="false" ht="22" hidden="false" customHeight="true" outlineLevel="0" collapsed="false">
      <c r="A760" s="33" t="s">
        <v>993</v>
      </c>
      <c r="B760" s="33" t="b">
        <f aca="false">_xlfn.ISFORMULA(Observed!P98)</f>
        <v>1</v>
      </c>
    </row>
    <row r="761" customFormat="false" ht="22" hidden="false" customHeight="true" outlineLevel="0" collapsed="false">
      <c r="A761" s="33" t="s">
        <v>994</v>
      </c>
      <c r="B761" s="33" t="b">
        <f aca="false">_xlfn.ISFORMULA(Observed!Q98)</f>
        <v>1</v>
      </c>
    </row>
    <row r="762" customFormat="false" ht="22" hidden="false" customHeight="true" outlineLevel="0" collapsed="false">
      <c r="A762" s="33" t="s">
        <v>995</v>
      </c>
      <c r="B762" s="33" t="b">
        <f aca="false">_xlfn.ISFORMULA(Observed!N99)</f>
        <v>1</v>
      </c>
    </row>
    <row r="763" customFormat="false" ht="22" hidden="false" customHeight="true" outlineLevel="0" collapsed="false">
      <c r="A763" s="33" t="s">
        <v>996</v>
      </c>
      <c r="B763" s="33" t="b">
        <f aca="false">_xlfn.ISFORMULA(Observed!O99)</f>
        <v>1</v>
      </c>
    </row>
    <row r="764" customFormat="false" ht="22" hidden="false" customHeight="true" outlineLevel="0" collapsed="false">
      <c r="A764" s="33" t="s">
        <v>997</v>
      </c>
      <c r="B764" s="33" t="b">
        <f aca="false">_xlfn.ISFORMULA(Observed!P99)</f>
        <v>1</v>
      </c>
    </row>
    <row r="765" customFormat="false" ht="22" hidden="false" customHeight="true" outlineLevel="0" collapsed="false">
      <c r="A765" s="33" t="s">
        <v>998</v>
      </c>
      <c r="B765" s="33" t="b">
        <f aca="false">_xlfn.ISFORMULA(Observed!Q99)</f>
        <v>1</v>
      </c>
    </row>
    <row r="766" customFormat="false" ht="22" hidden="false" customHeight="true" outlineLevel="0" collapsed="false">
      <c r="A766" s="33" t="s">
        <v>999</v>
      </c>
      <c r="B766" s="33" t="b">
        <f aca="false">_xlfn.ISFORMULA(Observed!N100)</f>
        <v>1</v>
      </c>
    </row>
    <row r="767" customFormat="false" ht="22" hidden="false" customHeight="true" outlineLevel="0" collapsed="false">
      <c r="A767" s="33" t="s">
        <v>1000</v>
      </c>
      <c r="B767" s="33" t="b">
        <f aca="false">_xlfn.ISFORMULA(Observed!O100)</f>
        <v>1</v>
      </c>
    </row>
    <row r="768" customFormat="false" ht="22" hidden="false" customHeight="true" outlineLevel="0" collapsed="false">
      <c r="A768" s="33" t="s">
        <v>1001</v>
      </c>
      <c r="B768" s="33" t="b">
        <f aca="false">_xlfn.ISFORMULA(Observed!P100)</f>
        <v>1</v>
      </c>
    </row>
    <row r="769" customFormat="false" ht="22" hidden="false" customHeight="true" outlineLevel="0" collapsed="false">
      <c r="A769" s="33" t="s">
        <v>1002</v>
      </c>
      <c r="B769" s="33" t="b">
        <f aca="false">_xlfn.ISFORMULA(Observed!Q100)</f>
        <v>1</v>
      </c>
    </row>
    <row r="770" customFormat="false" ht="22" hidden="false" customHeight="true" outlineLevel="0" collapsed="false">
      <c r="A770" s="33" t="s">
        <v>1003</v>
      </c>
      <c r="B770" s="33" t="b">
        <f aca="false">_xlfn.ISFORMULA(Observed!N101)</f>
        <v>1</v>
      </c>
    </row>
    <row r="771" customFormat="false" ht="22" hidden="false" customHeight="true" outlineLevel="0" collapsed="false">
      <c r="A771" s="33" t="s">
        <v>1004</v>
      </c>
      <c r="B771" s="33" t="b">
        <f aca="false">_xlfn.ISFORMULA(Observed!O101)</f>
        <v>1</v>
      </c>
    </row>
    <row r="772" customFormat="false" ht="22" hidden="false" customHeight="true" outlineLevel="0" collapsed="false">
      <c r="A772" s="33" t="s">
        <v>1005</v>
      </c>
      <c r="B772" s="33" t="b">
        <f aca="false">_xlfn.ISFORMULA(Observed!P101)</f>
        <v>1</v>
      </c>
    </row>
    <row r="773" customFormat="false" ht="22" hidden="false" customHeight="true" outlineLevel="0" collapsed="false">
      <c r="A773" s="33" t="s">
        <v>1006</v>
      </c>
      <c r="B773" s="33" t="b">
        <f aca="false">_xlfn.ISFORMULA(Observed!Q101)</f>
        <v>1</v>
      </c>
    </row>
    <row r="774" customFormat="false" ht="22" hidden="false" customHeight="true" outlineLevel="0" collapsed="false">
      <c r="A774" s="33" t="s">
        <v>1007</v>
      </c>
      <c r="B774" s="33" t="b">
        <f aca="false">_xlfn.ISFORMULA(Observed!N102)</f>
        <v>1</v>
      </c>
    </row>
    <row r="775" customFormat="false" ht="22" hidden="false" customHeight="true" outlineLevel="0" collapsed="false">
      <c r="A775" s="33" t="s">
        <v>1008</v>
      </c>
      <c r="B775" s="33" t="b">
        <f aca="false">_xlfn.ISFORMULA(Observed!O102)</f>
        <v>1</v>
      </c>
    </row>
    <row r="776" customFormat="false" ht="22" hidden="false" customHeight="true" outlineLevel="0" collapsed="false">
      <c r="A776" s="33" t="s">
        <v>1009</v>
      </c>
      <c r="B776" s="33" t="b">
        <f aca="false">_xlfn.ISFORMULA(Observed!P102)</f>
        <v>1</v>
      </c>
    </row>
    <row r="777" customFormat="false" ht="22" hidden="false" customHeight="true" outlineLevel="0" collapsed="false">
      <c r="A777" s="33" t="s">
        <v>1010</v>
      </c>
      <c r="B777" s="33" t="b">
        <f aca="false">_xlfn.ISFORMULA(Observed!Q102)</f>
        <v>1</v>
      </c>
    </row>
    <row r="778" customFormat="false" ht="22" hidden="false" customHeight="true" outlineLevel="0" collapsed="false">
      <c r="A778" s="33" t="s">
        <v>1011</v>
      </c>
      <c r="B778" s="33" t="b">
        <f aca="false">_xlfn.ISFORMULA(Observed!N103)</f>
        <v>1</v>
      </c>
    </row>
    <row r="779" customFormat="false" ht="22" hidden="false" customHeight="true" outlineLevel="0" collapsed="false">
      <c r="A779" s="33" t="s">
        <v>1012</v>
      </c>
      <c r="B779" s="33" t="b">
        <f aca="false">_xlfn.ISFORMULA(Observed!O103)</f>
        <v>1</v>
      </c>
    </row>
    <row r="780" customFormat="false" ht="22" hidden="false" customHeight="true" outlineLevel="0" collapsed="false">
      <c r="A780" s="33" t="s">
        <v>1013</v>
      </c>
      <c r="B780" s="33" t="b">
        <f aca="false">_xlfn.ISFORMULA(Observed!P103)</f>
        <v>1</v>
      </c>
    </row>
    <row r="781" customFormat="false" ht="22" hidden="false" customHeight="true" outlineLevel="0" collapsed="false">
      <c r="A781" s="33" t="s">
        <v>1014</v>
      </c>
      <c r="B781" s="33" t="b">
        <f aca="false">_xlfn.ISFORMULA(Observed!Q103)</f>
        <v>1</v>
      </c>
    </row>
    <row r="782" customFormat="false" ht="22" hidden="false" customHeight="true" outlineLevel="0" collapsed="false">
      <c r="A782" s="33" t="s">
        <v>1015</v>
      </c>
      <c r="B782" s="33" t="b">
        <f aca="false">_xlfn.ISFORMULA(Observed!N104)</f>
        <v>1</v>
      </c>
    </row>
    <row r="783" customFormat="false" ht="22" hidden="false" customHeight="true" outlineLevel="0" collapsed="false">
      <c r="A783" s="33" t="s">
        <v>1016</v>
      </c>
      <c r="B783" s="33" t="b">
        <f aca="false">_xlfn.ISFORMULA(Observed!O104)</f>
        <v>1</v>
      </c>
    </row>
    <row r="784" customFormat="false" ht="22" hidden="false" customHeight="true" outlineLevel="0" collapsed="false">
      <c r="A784" s="33" t="s">
        <v>1017</v>
      </c>
      <c r="B784" s="33" t="b">
        <f aca="false">_xlfn.ISFORMULA(Observed!P104)</f>
        <v>1</v>
      </c>
    </row>
    <row r="785" customFormat="false" ht="22" hidden="false" customHeight="true" outlineLevel="0" collapsed="false">
      <c r="A785" s="33" t="s">
        <v>1018</v>
      </c>
      <c r="B785" s="33" t="b">
        <f aca="false">_xlfn.ISFORMULA(Observed!Q104)</f>
        <v>1</v>
      </c>
    </row>
    <row r="786" customFormat="false" ht="22" hidden="false" customHeight="true" outlineLevel="0" collapsed="false">
      <c r="A786" s="33" t="s">
        <v>1019</v>
      </c>
      <c r="B786" s="33" t="b">
        <f aca="false">_xlfn.ISFORMULA(Observed!N105)</f>
        <v>1</v>
      </c>
    </row>
    <row r="787" customFormat="false" ht="22" hidden="false" customHeight="true" outlineLevel="0" collapsed="false">
      <c r="A787" s="33" t="s">
        <v>1020</v>
      </c>
      <c r="B787" s="33" t="b">
        <f aca="false">_xlfn.ISFORMULA(Observed!O105)</f>
        <v>1</v>
      </c>
    </row>
    <row r="788" customFormat="false" ht="22" hidden="false" customHeight="true" outlineLevel="0" collapsed="false">
      <c r="A788" s="33" t="s">
        <v>1021</v>
      </c>
      <c r="B788" s="33" t="b">
        <f aca="false">_xlfn.ISFORMULA(Observed!P105)</f>
        <v>1</v>
      </c>
    </row>
    <row r="789" customFormat="false" ht="22" hidden="false" customHeight="true" outlineLevel="0" collapsed="false">
      <c r="A789" s="33" t="s">
        <v>1022</v>
      </c>
      <c r="B789" s="33" t="b">
        <f aca="false">_xlfn.ISFORMULA(Observed!Q105)</f>
        <v>1</v>
      </c>
    </row>
    <row r="790" customFormat="false" ht="22" hidden="false" customHeight="true" outlineLevel="0" collapsed="false">
      <c r="A790" s="33" t="s">
        <v>1023</v>
      </c>
      <c r="B790" s="33" t="b">
        <f aca="false">_xlfn.ISFORMULA(Observed!N106)</f>
        <v>1</v>
      </c>
    </row>
    <row r="791" customFormat="false" ht="22" hidden="false" customHeight="true" outlineLevel="0" collapsed="false">
      <c r="A791" s="33" t="s">
        <v>1024</v>
      </c>
      <c r="B791" s="33" t="b">
        <f aca="false">_xlfn.ISFORMULA(Observed!O106)</f>
        <v>1</v>
      </c>
    </row>
    <row r="792" customFormat="false" ht="22" hidden="false" customHeight="true" outlineLevel="0" collapsed="false">
      <c r="A792" s="33" t="s">
        <v>1025</v>
      </c>
      <c r="B792" s="33" t="b">
        <f aca="false">_xlfn.ISFORMULA(Observed!P106)</f>
        <v>1</v>
      </c>
    </row>
    <row r="793" customFormat="false" ht="22" hidden="false" customHeight="true" outlineLevel="0" collapsed="false">
      <c r="A793" s="33" t="s">
        <v>1026</v>
      </c>
      <c r="B793" s="33" t="b">
        <f aca="false">_xlfn.ISFORMULA(Observed!Q106)</f>
        <v>1</v>
      </c>
    </row>
    <row r="794" customFormat="false" ht="22" hidden="false" customHeight="true" outlineLevel="0" collapsed="false">
      <c r="A794" s="33" t="s">
        <v>1027</v>
      </c>
      <c r="B794" s="33" t="b">
        <f aca="false">_xlfn.ISFORMULA(Observed!N107)</f>
        <v>1</v>
      </c>
    </row>
    <row r="795" customFormat="false" ht="22" hidden="false" customHeight="true" outlineLevel="0" collapsed="false">
      <c r="A795" s="33" t="s">
        <v>1028</v>
      </c>
      <c r="B795" s="33" t="b">
        <f aca="false">_xlfn.ISFORMULA(Observed!O107)</f>
        <v>1</v>
      </c>
    </row>
    <row r="796" customFormat="false" ht="22" hidden="false" customHeight="true" outlineLevel="0" collapsed="false">
      <c r="A796" s="33" t="s">
        <v>1029</v>
      </c>
      <c r="B796" s="33" t="b">
        <f aca="false">_xlfn.ISFORMULA(Observed!P107)</f>
        <v>1</v>
      </c>
    </row>
    <row r="797" customFormat="false" ht="22" hidden="false" customHeight="true" outlineLevel="0" collapsed="false">
      <c r="A797" s="33" t="s">
        <v>1030</v>
      </c>
      <c r="B797" s="33" t="b">
        <f aca="false">_xlfn.ISFORMULA(Observed!Q107)</f>
        <v>1</v>
      </c>
    </row>
    <row r="798" customFormat="false" ht="22" hidden="false" customHeight="true" outlineLevel="0" collapsed="false">
      <c r="A798" s="33" t="s">
        <v>1031</v>
      </c>
      <c r="B798" s="33" t="b">
        <f aca="false">_xlfn.ISFORMULA(Observed!N108)</f>
        <v>1</v>
      </c>
    </row>
    <row r="799" customFormat="false" ht="22" hidden="false" customHeight="true" outlineLevel="0" collapsed="false">
      <c r="A799" s="33" t="s">
        <v>1032</v>
      </c>
      <c r="B799" s="33" t="b">
        <f aca="false">_xlfn.ISFORMULA(Observed!O108)</f>
        <v>1</v>
      </c>
    </row>
    <row r="800" customFormat="false" ht="22" hidden="false" customHeight="true" outlineLevel="0" collapsed="false">
      <c r="A800" s="33" t="s">
        <v>1033</v>
      </c>
      <c r="B800" s="33" t="b">
        <f aca="false">_xlfn.ISFORMULA(Observed!P108)</f>
        <v>1</v>
      </c>
    </row>
    <row r="801" customFormat="false" ht="22" hidden="false" customHeight="true" outlineLevel="0" collapsed="false">
      <c r="A801" s="33" t="s">
        <v>1034</v>
      </c>
      <c r="B801" s="33" t="b">
        <f aca="false">_xlfn.ISFORMULA(Observed!Q108)</f>
        <v>1</v>
      </c>
    </row>
    <row r="802" customFormat="false" ht="22" hidden="false" customHeight="true" outlineLevel="0" collapsed="false">
      <c r="A802" s="33" t="s">
        <v>1035</v>
      </c>
      <c r="B802" s="33" t="b">
        <f aca="false">_xlfn.ISFORMULA(Observed!N109)</f>
        <v>1</v>
      </c>
    </row>
    <row r="803" customFormat="false" ht="22" hidden="false" customHeight="true" outlineLevel="0" collapsed="false">
      <c r="A803" s="33" t="s">
        <v>1036</v>
      </c>
      <c r="B803" s="33" t="b">
        <f aca="false">_xlfn.ISFORMULA(Observed!O109)</f>
        <v>1</v>
      </c>
    </row>
    <row r="804" customFormat="false" ht="22" hidden="false" customHeight="true" outlineLevel="0" collapsed="false">
      <c r="A804" s="33" t="s">
        <v>1037</v>
      </c>
      <c r="B804" s="33" t="b">
        <f aca="false">_xlfn.ISFORMULA(Observed!P109)</f>
        <v>1</v>
      </c>
    </row>
    <row r="805" customFormat="false" ht="22" hidden="false" customHeight="true" outlineLevel="0" collapsed="false">
      <c r="A805" s="33" t="s">
        <v>1038</v>
      </c>
      <c r="B805" s="33" t="b">
        <f aca="false">_xlfn.ISFORMULA(Observed!Q109)</f>
        <v>1</v>
      </c>
    </row>
    <row r="806" customFormat="false" ht="22" hidden="false" customHeight="true" outlineLevel="0" collapsed="false">
      <c r="A806" s="33" t="s">
        <v>1039</v>
      </c>
      <c r="B806" s="33" t="b">
        <f aca="false">_xlfn.ISFORMULA(Observed!N110)</f>
        <v>1</v>
      </c>
    </row>
    <row r="807" customFormat="false" ht="22" hidden="false" customHeight="true" outlineLevel="0" collapsed="false">
      <c r="A807" s="33" t="s">
        <v>1040</v>
      </c>
      <c r="B807" s="33" t="b">
        <f aca="false">_xlfn.ISFORMULA(Observed!O110)</f>
        <v>1</v>
      </c>
    </row>
    <row r="808" customFormat="false" ht="22" hidden="false" customHeight="true" outlineLevel="0" collapsed="false">
      <c r="A808" s="33" t="s">
        <v>1041</v>
      </c>
      <c r="B808" s="33" t="b">
        <f aca="false">_xlfn.ISFORMULA(Observed!P110)</f>
        <v>1</v>
      </c>
    </row>
    <row r="809" customFormat="false" ht="22" hidden="false" customHeight="true" outlineLevel="0" collapsed="false">
      <c r="A809" s="33" t="s">
        <v>1042</v>
      </c>
      <c r="B809" s="33" t="b">
        <f aca="false">_xlfn.ISFORMULA(Observed!Q110)</f>
        <v>1</v>
      </c>
    </row>
    <row r="810" customFormat="false" ht="22" hidden="false" customHeight="true" outlineLevel="0" collapsed="false">
      <c r="A810" s="33" t="s">
        <v>1043</v>
      </c>
      <c r="B810" s="33" t="b">
        <f aca="false">_xlfn.ISFORMULA(Observed!N111)</f>
        <v>1</v>
      </c>
    </row>
    <row r="811" customFormat="false" ht="22" hidden="false" customHeight="true" outlineLevel="0" collapsed="false">
      <c r="A811" s="33" t="s">
        <v>1044</v>
      </c>
      <c r="B811" s="33" t="b">
        <f aca="false">_xlfn.ISFORMULA(Observed!O111)</f>
        <v>1</v>
      </c>
    </row>
    <row r="812" customFormat="false" ht="22" hidden="false" customHeight="true" outlineLevel="0" collapsed="false">
      <c r="A812" s="33" t="s">
        <v>1045</v>
      </c>
      <c r="B812" s="33" t="b">
        <f aca="false">_xlfn.ISFORMULA(Observed!P111)</f>
        <v>1</v>
      </c>
    </row>
    <row r="813" customFormat="false" ht="22" hidden="false" customHeight="true" outlineLevel="0" collapsed="false">
      <c r="A813" s="33" t="s">
        <v>1046</v>
      </c>
      <c r="B813" s="33" t="b">
        <f aca="false">_xlfn.ISFORMULA(Observed!Q111)</f>
        <v>1</v>
      </c>
    </row>
    <row r="814" customFormat="false" ht="22" hidden="false" customHeight="true" outlineLevel="0" collapsed="false">
      <c r="A814" s="33" t="s">
        <v>1047</v>
      </c>
      <c r="B814" s="33" t="b">
        <f aca="false">_xlfn.ISFORMULA(Observed!N112)</f>
        <v>1</v>
      </c>
    </row>
    <row r="815" customFormat="false" ht="22" hidden="false" customHeight="true" outlineLevel="0" collapsed="false">
      <c r="A815" s="33" t="s">
        <v>1048</v>
      </c>
      <c r="B815" s="33" t="b">
        <f aca="false">_xlfn.ISFORMULA(Observed!O112)</f>
        <v>1</v>
      </c>
    </row>
    <row r="816" customFormat="false" ht="22" hidden="false" customHeight="true" outlineLevel="0" collapsed="false">
      <c r="A816" s="33" t="s">
        <v>1049</v>
      </c>
      <c r="B816" s="33" t="b">
        <f aca="false">_xlfn.ISFORMULA(Observed!P112)</f>
        <v>1</v>
      </c>
    </row>
    <row r="817" customFormat="false" ht="22" hidden="false" customHeight="true" outlineLevel="0" collapsed="false">
      <c r="A817" s="33" t="s">
        <v>1050</v>
      </c>
      <c r="B817" s="33" t="b">
        <f aca="false">_xlfn.ISFORMULA(Observed!Q112)</f>
        <v>1</v>
      </c>
    </row>
    <row r="818" customFormat="false" ht="22" hidden="false" customHeight="true" outlineLevel="0" collapsed="false">
      <c r="A818" s="33" t="s">
        <v>1051</v>
      </c>
      <c r="B818" s="33" t="b">
        <f aca="false">_xlfn.ISFORMULA(Observed!N113)</f>
        <v>1</v>
      </c>
    </row>
    <row r="819" customFormat="false" ht="22" hidden="false" customHeight="true" outlineLevel="0" collapsed="false">
      <c r="A819" s="33" t="s">
        <v>1052</v>
      </c>
      <c r="B819" s="33" t="b">
        <f aca="false">_xlfn.ISFORMULA(Observed!O113)</f>
        <v>1</v>
      </c>
    </row>
    <row r="820" customFormat="false" ht="22" hidden="false" customHeight="true" outlineLevel="0" collapsed="false">
      <c r="A820" s="33" t="s">
        <v>1053</v>
      </c>
      <c r="B820" s="33" t="b">
        <f aca="false">_xlfn.ISFORMULA(Observed!P113)</f>
        <v>1</v>
      </c>
    </row>
    <row r="821" customFormat="false" ht="22" hidden="false" customHeight="true" outlineLevel="0" collapsed="false">
      <c r="A821" s="33" t="s">
        <v>1054</v>
      </c>
      <c r="B821" s="33" t="b">
        <f aca="false">_xlfn.ISFORMULA(Observed!Q113)</f>
        <v>1</v>
      </c>
    </row>
    <row r="822" customFormat="false" ht="22" hidden="false" customHeight="true" outlineLevel="0" collapsed="false">
      <c r="A822" s="33" t="s">
        <v>1055</v>
      </c>
      <c r="B822" s="33" t="b">
        <f aca="false">_xlfn.ISFORMULA(Observed!N114)</f>
        <v>1</v>
      </c>
    </row>
    <row r="823" customFormat="false" ht="22" hidden="false" customHeight="true" outlineLevel="0" collapsed="false">
      <c r="A823" s="33" t="s">
        <v>1056</v>
      </c>
      <c r="B823" s="33" t="b">
        <f aca="false">_xlfn.ISFORMULA(Observed!O114)</f>
        <v>1</v>
      </c>
    </row>
    <row r="824" customFormat="false" ht="22" hidden="false" customHeight="true" outlineLevel="0" collapsed="false">
      <c r="A824" s="33" t="s">
        <v>1057</v>
      </c>
      <c r="B824" s="33" t="b">
        <f aca="false">_xlfn.ISFORMULA(Observed!P114)</f>
        <v>1</v>
      </c>
    </row>
    <row r="825" customFormat="false" ht="22" hidden="false" customHeight="true" outlineLevel="0" collapsed="false">
      <c r="A825" s="33" t="s">
        <v>1058</v>
      </c>
      <c r="B825" s="33" t="b">
        <f aca="false">_xlfn.ISFORMULA(Observed!Q114)</f>
        <v>1</v>
      </c>
    </row>
    <row r="826" customFormat="false" ht="22" hidden="false" customHeight="true" outlineLevel="0" collapsed="false">
      <c r="A826" s="33" t="s">
        <v>1059</v>
      </c>
      <c r="B826" s="33" t="b">
        <f aca="false">_xlfn.ISFORMULA(Observed!N115)</f>
        <v>1</v>
      </c>
    </row>
    <row r="827" customFormat="false" ht="22" hidden="false" customHeight="true" outlineLevel="0" collapsed="false">
      <c r="A827" s="33" t="s">
        <v>1060</v>
      </c>
      <c r="B827" s="33" t="b">
        <f aca="false">_xlfn.ISFORMULA(Observed!O115)</f>
        <v>1</v>
      </c>
    </row>
    <row r="828" customFormat="false" ht="22" hidden="false" customHeight="true" outlineLevel="0" collapsed="false">
      <c r="A828" s="33" t="s">
        <v>1061</v>
      </c>
      <c r="B828" s="33" t="b">
        <f aca="false">_xlfn.ISFORMULA(Observed!P115)</f>
        <v>1</v>
      </c>
    </row>
    <row r="829" customFormat="false" ht="22" hidden="false" customHeight="true" outlineLevel="0" collapsed="false">
      <c r="A829" s="33" t="s">
        <v>1062</v>
      </c>
      <c r="B829" s="33" t="b">
        <f aca="false">_xlfn.ISFORMULA(Observed!Q115)</f>
        <v>1</v>
      </c>
    </row>
    <row r="830" customFormat="false" ht="22" hidden="false" customHeight="true" outlineLevel="0" collapsed="false">
      <c r="A830" s="33" t="s">
        <v>1063</v>
      </c>
      <c r="B830" s="33" t="b">
        <f aca="false">_xlfn.ISFORMULA(Observed!N116)</f>
        <v>1</v>
      </c>
    </row>
    <row r="831" customFormat="false" ht="22" hidden="false" customHeight="true" outlineLevel="0" collapsed="false">
      <c r="A831" s="33" t="s">
        <v>1064</v>
      </c>
      <c r="B831" s="33" t="b">
        <f aca="false">_xlfn.ISFORMULA(Observed!O116)</f>
        <v>1</v>
      </c>
    </row>
    <row r="832" customFormat="false" ht="22" hidden="false" customHeight="true" outlineLevel="0" collapsed="false">
      <c r="A832" s="33" t="s">
        <v>1065</v>
      </c>
      <c r="B832" s="33" t="b">
        <f aca="false">_xlfn.ISFORMULA(Observed!P116)</f>
        <v>1</v>
      </c>
    </row>
    <row r="833" customFormat="false" ht="22" hidden="false" customHeight="true" outlineLevel="0" collapsed="false">
      <c r="A833" s="33" t="s">
        <v>1066</v>
      </c>
      <c r="B833" s="33" t="b">
        <f aca="false">_xlfn.ISFORMULA(Observed!Q116)</f>
        <v>1</v>
      </c>
    </row>
    <row r="834" customFormat="false" ht="22" hidden="false" customHeight="true" outlineLevel="0" collapsed="false">
      <c r="A834" s="33" t="s">
        <v>1067</v>
      </c>
      <c r="B834" s="33" t="b">
        <f aca="false">_xlfn.ISFORMULA(Observed!N117)</f>
        <v>1</v>
      </c>
    </row>
    <row r="835" customFormat="false" ht="22" hidden="false" customHeight="true" outlineLevel="0" collapsed="false">
      <c r="A835" s="33" t="s">
        <v>1068</v>
      </c>
      <c r="B835" s="33" t="b">
        <f aca="false">_xlfn.ISFORMULA(Observed!O117)</f>
        <v>1</v>
      </c>
    </row>
    <row r="836" customFormat="false" ht="22" hidden="false" customHeight="true" outlineLevel="0" collapsed="false">
      <c r="A836" s="33" t="s">
        <v>1069</v>
      </c>
      <c r="B836" s="33" t="b">
        <f aca="false">_xlfn.ISFORMULA(Observed!P117)</f>
        <v>1</v>
      </c>
    </row>
    <row r="837" customFormat="false" ht="22" hidden="false" customHeight="true" outlineLevel="0" collapsed="false">
      <c r="A837" s="33" t="s">
        <v>1070</v>
      </c>
      <c r="B837" s="33" t="b">
        <f aca="false">_xlfn.ISFORMULA(Observed!Q117)</f>
        <v>1</v>
      </c>
    </row>
    <row r="838" customFormat="false" ht="22" hidden="false" customHeight="true" outlineLevel="0" collapsed="false">
      <c r="A838" s="33" t="s">
        <v>1071</v>
      </c>
      <c r="B838" s="33" t="b">
        <f aca="false">_xlfn.ISFORMULA(Observed!N118)</f>
        <v>1</v>
      </c>
    </row>
    <row r="839" customFormat="false" ht="22" hidden="false" customHeight="true" outlineLevel="0" collapsed="false">
      <c r="A839" s="33" t="s">
        <v>1072</v>
      </c>
      <c r="B839" s="33" t="b">
        <f aca="false">_xlfn.ISFORMULA(Observed!O118)</f>
        <v>1</v>
      </c>
    </row>
    <row r="840" customFormat="false" ht="22" hidden="false" customHeight="true" outlineLevel="0" collapsed="false">
      <c r="A840" s="33" t="s">
        <v>1073</v>
      </c>
      <c r="B840" s="33" t="b">
        <f aca="false">_xlfn.ISFORMULA(Observed!P118)</f>
        <v>1</v>
      </c>
    </row>
    <row r="841" customFormat="false" ht="22" hidden="false" customHeight="true" outlineLevel="0" collapsed="false">
      <c r="A841" s="33" t="s">
        <v>1074</v>
      </c>
      <c r="B841" s="33" t="b">
        <f aca="false">_xlfn.ISFORMULA(Observed!Q118)</f>
        <v>1</v>
      </c>
    </row>
    <row r="842" customFormat="false" ht="22" hidden="false" customHeight="true" outlineLevel="0" collapsed="false">
      <c r="A842" s="33" t="s">
        <v>1075</v>
      </c>
      <c r="B842" s="33" t="b">
        <f aca="false">_xlfn.ISFORMULA(Observed!N119)</f>
        <v>1</v>
      </c>
    </row>
    <row r="843" customFormat="false" ht="22" hidden="false" customHeight="true" outlineLevel="0" collapsed="false">
      <c r="A843" s="33" t="s">
        <v>1076</v>
      </c>
      <c r="B843" s="33" t="b">
        <f aca="false">_xlfn.ISFORMULA(Observed!O119)</f>
        <v>1</v>
      </c>
    </row>
    <row r="844" customFormat="false" ht="22" hidden="false" customHeight="true" outlineLevel="0" collapsed="false">
      <c r="A844" s="33" t="s">
        <v>1077</v>
      </c>
      <c r="B844" s="33" t="b">
        <f aca="false">_xlfn.ISFORMULA(Observed!P119)</f>
        <v>1</v>
      </c>
    </row>
    <row r="845" customFormat="false" ht="22" hidden="false" customHeight="true" outlineLevel="0" collapsed="false">
      <c r="A845" s="33" t="s">
        <v>1078</v>
      </c>
      <c r="B845" s="33" t="b">
        <f aca="false">_xlfn.ISFORMULA(Observed!Q119)</f>
        <v>1</v>
      </c>
    </row>
    <row r="846" customFormat="false" ht="22" hidden="false" customHeight="true" outlineLevel="0" collapsed="false">
      <c r="A846" s="33" t="s">
        <v>1079</v>
      </c>
      <c r="B846" s="33" t="b">
        <f aca="false">_xlfn.ISFORMULA(Observed!N120)</f>
        <v>1</v>
      </c>
    </row>
    <row r="847" customFormat="false" ht="22" hidden="false" customHeight="true" outlineLevel="0" collapsed="false">
      <c r="A847" s="33" t="s">
        <v>1080</v>
      </c>
      <c r="B847" s="33" t="b">
        <f aca="false">_xlfn.ISFORMULA(Observed!O120)</f>
        <v>1</v>
      </c>
    </row>
    <row r="848" customFormat="false" ht="22" hidden="false" customHeight="true" outlineLevel="0" collapsed="false">
      <c r="A848" s="33" t="s">
        <v>1081</v>
      </c>
      <c r="B848" s="33" t="b">
        <f aca="false">_xlfn.ISFORMULA(Observed!P120)</f>
        <v>1</v>
      </c>
    </row>
    <row r="849" customFormat="false" ht="22" hidden="false" customHeight="true" outlineLevel="0" collapsed="false">
      <c r="A849" s="33" t="s">
        <v>1082</v>
      </c>
      <c r="B849" s="33" t="b">
        <f aca="false">_xlfn.ISFORMULA(Observed!Q120)</f>
        <v>1</v>
      </c>
    </row>
    <row r="850" customFormat="false" ht="22" hidden="false" customHeight="true" outlineLevel="0" collapsed="false">
      <c r="A850" s="33" t="s">
        <v>1083</v>
      </c>
      <c r="B850" s="33" t="b">
        <f aca="false">_xlfn.ISFORMULA(Observed!N121)</f>
        <v>1</v>
      </c>
    </row>
    <row r="851" customFormat="false" ht="22" hidden="false" customHeight="true" outlineLevel="0" collapsed="false">
      <c r="A851" s="33" t="s">
        <v>1084</v>
      </c>
      <c r="B851" s="33" t="b">
        <f aca="false">_xlfn.ISFORMULA(Observed!O121)</f>
        <v>1</v>
      </c>
    </row>
    <row r="852" customFormat="false" ht="22" hidden="false" customHeight="true" outlineLevel="0" collapsed="false">
      <c r="A852" s="33" t="s">
        <v>1085</v>
      </c>
      <c r="B852" s="33" t="b">
        <f aca="false">_xlfn.ISFORMULA(Observed!P121)</f>
        <v>1</v>
      </c>
    </row>
    <row r="853" customFormat="false" ht="22" hidden="false" customHeight="true" outlineLevel="0" collapsed="false">
      <c r="A853" s="33" t="s">
        <v>1086</v>
      </c>
      <c r="B853" s="33" t="b">
        <f aca="false">_xlfn.ISFORMULA(Observed!Q121)</f>
        <v>1</v>
      </c>
    </row>
    <row r="854" customFormat="false" ht="22" hidden="false" customHeight="true" outlineLevel="0" collapsed="false">
      <c r="A854" s="33" t="s">
        <v>1087</v>
      </c>
      <c r="B854" s="33" t="b">
        <f aca="false">_xlfn.ISFORMULA(Observed!N122)</f>
        <v>1</v>
      </c>
    </row>
    <row r="855" customFormat="false" ht="22" hidden="false" customHeight="true" outlineLevel="0" collapsed="false">
      <c r="A855" s="33" t="s">
        <v>1088</v>
      </c>
      <c r="B855" s="33" t="b">
        <f aca="false">_xlfn.ISFORMULA(Observed!O122)</f>
        <v>1</v>
      </c>
    </row>
    <row r="856" customFormat="false" ht="22" hidden="false" customHeight="true" outlineLevel="0" collapsed="false">
      <c r="A856" s="33" t="s">
        <v>1089</v>
      </c>
      <c r="B856" s="33" t="b">
        <f aca="false">_xlfn.ISFORMULA(Observed!P122)</f>
        <v>1</v>
      </c>
    </row>
    <row r="857" customFormat="false" ht="22" hidden="false" customHeight="true" outlineLevel="0" collapsed="false">
      <c r="A857" s="33" t="s">
        <v>1090</v>
      </c>
      <c r="B857" s="33" t="b">
        <f aca="false">_xlfn.ISFORMULA(Observed!Q122)</f>
        <v>1</v>
      </c>
    </row>
    <row r="858" customFormat="false" ht="22" hidden="false" customHeight="true" outlineLevel="0" collapsed="false">
      <c r="A858" s="33" t="s">
        <v>1091</v>
      </c>
      <c r="B858" s="33" t="b">
        <f aca="false">_xlfn.ISFORMULA(Observed!N123)</f>
        <v>1</v>
      </c>
    </row>
    <row r="859" customFormat="false" ht="22" hidden="false" customHeight="true" outlineLevel="0" collapsed="false">
      <c r="A859" s="33" t="s">
        <v>1092</v>
      </c>
      <c r="B859" s="33" t="b">
        <f aca="false">_xlfn.ISFORMULA(Observed!O123)</f>
        <v>1</v>
      </c>
    </row>
    <row r="860" customFormat="false" ht="22" hidden="false" customHeight="true" outlineLevel="0" collapsed="false">
      <c r="A860" s="33" t="s">
        <v>1093</v>
      </c>
      <c r="B860" s="33" t="b">
        <f aca="false">_xlfn.ISFORMULA(Observed!P123)</f>
        <v>1</v>
      </c>
    </row>
    <row r="861" customFormat="false" ht="22" hidden="false" customHeight="true" outlineLevel="0" collapsed="false">
      <c r="A861" s="33" t="s">
        <v>1094</v>
      </c>
      <c r="B861" s="33" t="b">
        <f aca="false">_xlfn.ISFORMULA(Observed!Q123)</f>
        <v>1</v>
      </c>
    </row>
    <row r="862" customFormat="false" ht="22" hidden="false" customHeight="true" outlineLevel="0" collapsed="false">
      <c r="A862" s="33" t="s">
        <v>1095</v>
      </c>
      <c r="B862" s="33" t="b">
        <f aca="false">_xlfn.ISFORMULA(Observed!N124)</f>
        <v>1</v>
      </c>
    </row>
    <row r="863" customFormat="false" ht="22" hidden="false" customHeight="true" outlineLevel="0" collapsed="false">
      <c r="A863" s="33" t="s">
        <v>1096</v>
      </c>
      <c r="B863" s="33" t="b">
        <f aca="false">_xlfn.ISFORMULA(Observed!O124)</f>
        <v>1</v>
      </c>
    </row>
    <row r="864" customFormat="false" ht="22" hidden="false" customHeight="true" outlineLevel="0" collapsed="false">
      <c r="A864" s="33" t="s">
        <v>1097</v>
      </c>
      <c r="B864" s="33" t="b">
        <f aca="false">_xlfn.ISFORMULA(Observed!P124)</f>
        <v>1</v>
      </c>
    </row>
    <row r="865" customFormat="false" ht="22" hidden="false" customHeight="true" outlineLevel="0" collapsed="false">
      <c r="A865" s="33" t="s">
        <v>1098</v>
      </c>
      <c r="B865" s="33" t="b">
        <f aca="false">_xlfn.ISFORMULA(Observed!Q124)</f>
        <v>1</v>
      </c>
    </row>
    <row r="866" customFormat="false" ht="22" hidden="false" customHeight="true" outlineLevel="0" collapsed="false">
      <c r="A866" s="33" t="s">
        <v>1099</v>
      </c>
      <c r="B866" s="33" t="b">
        <f aca="false">_xlfn.ISFORMULA(Observed!N125)</f>
        <v>1</v>
      </c>
    </row>
    <row r="867" customFormat="false" ht="22" hidden="false" customHeight="true" outlineLevel="0" collapsed="false">
      <c r="A867" s="33" t="s">
        <v>1100</v>
      </c>
      <c r="B867" s="33" t="b">
        <f aca="false">_xlfn.ISFORMULA(Observed!O125)</f>
        <v>1</v>
      </c>
    </row>
    <row r="868" customFormat="false" ht="22" hidden="false" customHeight="true" outlineLevel="0" collapsed="false">
      <c r="A868" s="33" t="s">
        <v>1101</v>
      </c>
      <c r="B868" s="33" t="b">
        <f aca="false">_xlfn.ISFORMULA(Observed!P125)</f>
        <v>1</v>
      </c>
    </row>
    <row r="869" customFormat="false" ht="22" hidden="false" customHeight="true" outlineLevel="0" collapsed="false">
      <c r="A869" s="33" t="s">
        <v>1102</v>
      </c>
      <c r="B869" s="33" t="b">
        <f aca="false">_xlfn.ISFORMULA(Observed!Q125)</f>
        <v>1</v>
      </c>
    </row>
    <row r="870" customFormat="false" ht="22" hidden="false" customHeight="true" outlineLevel="0" collapsed="false">
      <c r="A870" s="33" t="s">
        <v>1103</v>
      </c>
      <c r="B870" s="33" t="b">
        <f aca="false">_xlfn.ISFORMULA(Assumptions!O6)</f>
        <v>1</v>
      </c>
    </row>
    <row r="871" customFormat="false" ht="22" hidden="false" customHeight="true" outlineLevel="0" collapsed="false">
      <c r="A871" s="33" t="s">
        <v>1104</v>
      </c>
      <c r="B871" s="33" t="b">
        <f aca="false">_xlfn.ISFORMULA(Assumptions!O7)</f>
        <v>1</v>
      </c>
    </row>
    <row r="872" customFormat="false" ht="22" hidden="false" customHeight="true" outlineLevel="0" collapsed="false">
      <c r="A872" s="33" t="s">
        <v>1105</v>
      </c>
      <c r="B872" s="33" t="b">
        <f aca="false">_xlfn.ISFORMULA(Assumptions!O8)</f>
        <v>1</v>
      </c>
    </row>
    <row r="873" customFormat="false" ht="22" hidden="false" customHeight="true" outlineLevel="0" collapsed="false">
      <c r="A873" s="33" t="s">
        <v>1106</v>
      </c>
      <c r="B873" s="33" t="b">
        <f aca="false">_xlfn.ISFORMULA(Assumptions!O9)</f>
        <v>1</v>
      </c>
    </row>
    <row r="874" customFormat="false" ht="22" hidden="false" customHeight="true" outlineLevel="0" collapsed="false">
      <c r="A874" s="33" t="s">
        <v>1107</v>
      </c>
      <c r="B874" s="33" t="b">
        <f aca="false">_xlfn.ISFORMULA(Assumptions!O10)</f>
        <v>1</v>
      </c>
    </row>
    <row r="875" customFormat="false" ht="22" hidden="false" customHeight="true" outlineLevel="0" collapsed="false">
      <c r="A875" s="33" t="s">
        <v>1108</v>
      </c>
      <c r="B875" s="33" t="b">
        <f aca="false">_xlfn.ISFORMULA(Assumptions!O11)</f>
        <v>1</v>
      </c>
    </row>
    <row r="876" customFormat="false" ht="22" hidden="false" customHeight="true" outlineLevel="0" collapsed="false">
      <c r="A876" s="33" t="s">
        <v>1109</v>
      </c>
      <c r="B876" s="33" t="b">
        <f aca="false">_xlfn.ISFORMULA(Assumptions!O12)</f>
        <v>1</v>
      </c>
    </row>
    <row r="877" customFormat="false" ht="22" hidden="false" customHeight="true" outlineLevel="0" collapsed="false">
      <c r="A877" s="33" t="s">
        <v>1110</v>
      </c>
      <c r="B877" s="33" t="b">
        <f aca="false">_xlfn.ISFORMULA(Assumptions!O13)</f>
        <v>1</v>
      </c>
    </row>
    <row r="878" customFormat="false" ht="22" hidden="false" customHeight="true" outlineLevel="0" collapsed="false">
      <c r="A878" s="33" t="s">
        <v>1111</v>
      </c>
      <c r="B878" s="33" t="b">
        <f aca="false">_xlfn.ISFORMULA(Assumptions!O14)</f>
        <v>1</v>
      </c>
    </row>
    <row r="879" customFormat="false" ht="22" hidden="false" customHeight="true" outlineLevel="0" collapsed="false">
      <c r="A879" s="33" t="s">
        <v>1112</v>
      </c>
      <c r="B879" s="33" t="b">
        <f aca="false">_xlfn.ISFORMULA(Assumptions!O15)</f>
        <v>1</v>
      </c>
    </row>
    <row r="880" customFormat="false" ht="22" hidden="false" customHeight="true" outlineLevel="0" collapsed="false">
      <c r="A880" s="33" t="s">
        <v>1113</v>
      </c>
      <c r="B880" s="33" t="b">
        <f aca="false">_xlfn.ISFORMULA(Assumptions!O16)</f>
        <v>1</v>
      </c>
    </row>
    <row r="881" customFormat="false" ht="22" hidden="false" customHeight="true" outlineLevel="0" collapsed="false">
      <c r="A881" s="33" t="s">
        <v>1114</v>
      </c>
      <c r="B881" s="33" t="b">
        <f aca="false">_xlfn.ISFORMULA(Assumptions!O17)</f>
        <v>1</v>
      </c>
    </row>
    <row r="882" customFormat="false" ht="22" hidden="false" customHeight="true" outlineLevel="0" collapsed="false">
      <c r="A882" s="33" t="s">
        <v>1115</v>
      </c>
      <c r="B882" s="33" t="b">
        <f aca="false">_xlfn.ISFORMULA(Assumptions!O18)</f>
        <v>1</v>
      </c>
    </row>
    <row r="883" customFormat="false" ht="22" hidden="false" customHeight="true" outlineLevel="0" collapsed="false">
      <c r="A883" s="33" t="s">
        <v>1116</v>
      </c>
      <c r="B883" s="33" t="b">
        <f aca="false">_xlfn.ISFORMULA(Assumptions!O19)</f>
        <v>1</v>
      </c>
    </row>
    <row r="884" customFormat="false" ht="22" hidden="false" customHeight="true" outlineLevel="0" collapsed="false">
      <c r="A884" s="33" t="s">
        <v>1117</v>
      </c>
      <c r="B884" s="33" t="b">
        <f aca="false">_xlfn.ISFORMULA(Assumptions!O20)</f>
        <v>1</v>
      </c>
    </row>
    <row r="885" customFormat="false" ht="22" hidden="false" customHeight="true" outlineLevel="0" collapsed="false">
      <c r="A885" s="33" t="s">
        <v>1118</v>
      </c>
      <c r="B885" s="33" t="b">
        <f aca="false">_xlfn.ISFORMULA(Assumptions!O21)</f>
        <v>1</v>
      </c>
    </row>
    <row r="886" customFormat="false" ht="22" hidden="false" customHeight="true" outlineLevel="0" collapsed="false">
      <c r="A886" s="33" t="s">
        <v>1119</v>
      </c>
      <c r="B886" s="33" t="b">
        <f aca="false">_xlfn.ISFORMULA(Assumptions!O22)</f>
        <v>1</v>
      </c>
    </row>
    <row r="887" customFormat="false" ht="22" hidden="false" customHeight="true" outlineLevel="0" collapsed="false">
      <c r="A887" s="33" t="s">
        <v>1120</v>
      </c>
      <c r="B887" s="33" t="b">
        <f aca="false">_xlfn.ISFORMULA(Assumptions!O23)</f>
        <v>1</v>
      </c>
    </row>
    <row r="888" customFormat="false" ht="22" hidden="false" customHeight="true" outlineLevel="0" collapsed="false">
      <c r="A888" s="33" t="s">
        <v>1121</v>
      </c>
      <c r="B888" s="33" t="b">
        <f aca="false">_xlfn.ISFORMULA(Assumptions!O24)</f>
        <v>1</v>
      </c>
    </row>
    <row r="889" customFormat="false" ht="22" hidden="false" customHeight="true" outlineLevel="0" collapsed="false">
      <c r="A889" s="33" t="s">
        <v>1122</v>
      </c>
      <c r="B889" s="33" t="b">
        <f aca="false">_xlfn.ISFORMULA(Assumptions!O25)</f>
        <v>1</v>
      </c>
    </row>
    <row r="890" customFormat="false" ht="22" hidden="false" customHeight="true" outlineLevel="0" collapsed="false">
      <c r="A890" s="33" t="s">
        <v>1123</v>
      </c>
      <c r="B890" s="33" t="b">
        <f aca="false">_xlfn.ISFORMULA(Assumptions!O26)</f>
        <v>1</v>
      </c>
    </row>
    <row r="891" customFormat="false" ht="22" hidden="false" customHeight="true" outlineLevel="0" collapsed="false">
      <c r="A891" s="33" t="s">
        <v>1124</v>
      </c>
      <c r="B891" s="33" t="b">
        <f aca="false">_xlfn.ISFORMULA(Assumptions!O27)</f>
        <v>1</v>
      </c>
    </row>
    <row r="892" customFormat="false" ht="22" hidden="false" customHeight="true" outlineLevel="0" collapsed="false">
      <c r="A892" s="33" t="s">
        <v>1125</v>
      </c>
      <c r="B892" s="33" t="b">
        <f aca="false">_xlfn.ISFORMULA(Assumptions!O28)</f>
        <v>1</v>
      </c>
    </row>
    <row r="893" customFormat="false" ht="22" hidden="false" customHeight="true" outlineLevel="0" collapsed="false">
      <c r="A893" s="33" t="s">
        <v>1126</v>
      </c>
      <c r="B893" s="33" t="b">
        <f aca="false">_xlfn.ISFORMULA(Assumptions!O29)</f>
        <v>1</v>
      </c>
    </row>
    <row r="894" customFormat="false" ht="22" hidden="false" customHeight="true" outlineLevel="0" collapsed="false">
      <c r="A894" s="33" t="s">
        <v>1127</v>
      </c>
      <c r="B894" s="33" t="b">
        <f aca="false">_xlfn.ISFORMULA(Assumptions!O30)</f>
        <v>1</v>
      </c>
    </row>
    <row r="895" customFormat="false" ht="22" hidden="false" customHeight="true" outlineLevel="0" collapsed="false">
      <c r="A895" s="33" t="s">
        <v>1128</v>
      </c>
      <c r="B895" s="33" t="b">
        <f aca="false">_xlfn.ISFORMULA(Assumptions!O31)</f>
        <v>1</v>
      </c>
    </row>
    <row r="896" customFormat="false" ht="22" hidden="false" customHeight="true" outlineLevel="0" collapsed="false">
      <c r="A896" s="33" t="s">
        <v>1129</v>
      </c>
      <c r="B896" s="33" t="b">
        <f aca="false">_xlfn.ISFORMULA(Assumptions!O32)</f>
        <v>1</v>
      </c>
    </row>
    <row r="897" customFormat="false" ht="22" hidden="false" customHeight="true" outlineLevel="0" collapsed="false">
      <c r="A897" s="33" t="s">
        <v>1130</v>
      </c>
      <c r="B897" s="33" t="b">
        <f aca="false">_xlfn.ISFORMULA(Assumptions!O33)</f>
        <v>1</v>
      </c>
    </row>
    <row r="898" customFormat="false" ht="22" hidden="false" customHeight="true" outlineLevel="0" collapsed="false">
      <c r="A898" s="33" t="s">
        <v>1131</v>
      </c>
      <c r="B898" s="33" t="b">
        <f aca="false">_xlfn.ISFORMULA(Assumptions!O34)</f>
        <v>1</v>
      </c>
    </row>
    <row r="899" customFormat="false" ht="22" hidden="false" customHeight="true" outlineLevel="0" collapsed="false">
      <c r="A899" s="33" t="s">
        <v>1132</v>
      </c>
      <c r="B899" s="33" t="b">
        <f aca="false">_xlfn.ISFORMULA(Assumptions!O35)</f>
        <v>1</v>
      </c>
    </row>
    <row r="900" customFormat="false" ht="22" hidden="false" customHeight="true" outlineLevel="0" collapsed="false">
      <c r="A900" s="33" t="s">
        <v>1133</v>
      </c>
      <c r="B900" s="33" t="b">
        <f aca="false">_xlfn.ISFORMULA(Assumptions!O36)</f>
        <v>1</v>
      </c>
    </row>
    <row r="901" customFormat="false" ht="22" hidden="false" customHeight="true" outlineLevel="0" collapsed="false">
      <c r="A901" s="33" t="s">
        <v>1134</v>
      </c>
      <c r="B901" s="33" t="b">
        <f aca="false">_xlfn.ISFORMULA(Assumptions!O37)</f>
        <v>1</v>
      </c>
    </row>
    <row r="902" customFormat="false" ht="22" hidden="false" customHeight="true" outlineLevel="0" collapsed="false">
      <c r="A902" s="33" t="s">
        <v>1135</v>
      </c>
      <c r="B902" s="33" t="b">
        <f aca="false">_xlfn.ISFORMULA(Assumptions!O38)</f>
        <v>1</v>
      </c>
    </row>
    <row r="903" customFormat="false" ht="22" hidden="false" customHeight="true" outlineLevel="0" collapsed="false">
      <c r="A903" s="33" t="s">
        <v>1136</v>
      </c>
      <c r="B903" s="33" t="b">
        <f aca="false">_xlfn.ISFORMULA(Assumptions!O39)</f>
        <v>1</v>
      </c>
    </row>
    <row r="904" customFormat="false" ht="22" hidden="false" customHeight="true" outlineLevel="0" collapsed="false">
      <c r="A904" s="33" t="s">
        <v>1137</v>
      </c>
      <c r="B904" s="33" t="b">
        <f aca="false">_xlfn.ISFORMULA(Assumptions!O40)</f>
        <v>1</v>
      </c>
    </row>
    <row r="905" customFormat="false" ht="22" hidden="false" customHeight="true" outlineLevel="0" collapsed="false">
      <c r="A905" s="33" t="s">
        <v>1138</v>
      </c>
      <c r="B905" s="33" t="b">
        <f aca="false">_xlfn.ISFORMULA(Assumptions!O41)</f>
        <v>1</v>
      </c>
    </row>
    <row r="906" customFormat="false" ht="22" hidden="false" customHeight="true" outlineLevel="0" collapsed="false">
      <c r="A906" s="33" t="s">
        <v>1139</v>
      </c>
      <c r="B906" s="33" t="b">
        <f aca="false">_xlfn.ISFORMULA(Assumptions!O42)</f>
        <v>1</v>
      </c>
    </row>
    <row r="907" customFormat="false" ht="22" hidden="false" customHeight="true" outlineLevel="0" collapsed="false">
      <c r="A907" s="33" t="s">
        <v>1140</v>
      </c>
      <c r="B907" s="33" t="b">
        <f aca="false">_xlfn.ISFORMULA(Assumptions!O43)</f>
        <v>1</v>
      </c>
    </row>
    <row r="908" customFormat="false" ht="22" hidden="false" customHeight="true" outlineLevel="0" collapsed="false">
      <c r="A908" s="33" t="s">
        <v>1141</v>
      </c>
      <c r="B908" s="33" t="b">
        <f aca="false">_xlfn.ISFORMULA(Assumptions!O44)</f>
        <v>1</v>
      </c>
    </row>
    <row r="909" customFormat="false" ht="22" hidden="false" customHeight="true" outlineLevel="0" collapsed="false">
      <c r="A909" s="33" t="s">
        <v>1142</v>
      </c>
      <c r="B909" s="33" t="b">
        <f aca="false">_xlfn.ISFORMULA(Assumptions!O45)</f>
        <v>1</v>
      </c>
    </row>
    <row r="910" customFormat="false" ht="22" hidden="false" customHeight="true" outlineLevel="0" collapsed="false">
      <c r="A910" s="33" t="s">
        <v>1143</v>
      </c>
      <c r="B910" s="33" t="b">
        <f aca="false">_xlfn.ISFORMULA(Assumptions!O46)</f>
        <v>1</v>
      </c>
    </row>
    <row r="911" customFormat="false" ht="22" hidden="false" customHeight="true" outlineLevel="0" collapsed="false">
      <c r="A911" s="33" t="s">
        <v>1144</v>
      </c>
      <c r="B911" s="33" t="b">
        <f aca="false">_xlfn.ISFORMULA(Assumptions!O47)</f>
        <v>1</v>
      </c>
    </row>
    <row r="912" customFormat="false" ht="22" hidden="false" customHeight="true" outlineLevel="0" collapsed="false">
      <c r="A912" s="33" t="s">
        <v>1145</v>
      </c>
      <c r="B912" s="33" t="b">
        <f aca="false">_xlfn.ISFORMULA(Assumptions!O48)</f>
        <v>1</v>
      </c>
    </row>
    <row r="913" customFormat="false" ht="22" hidden="false" customHeight="true" outlineLevel="0" collapsed="false">
      <c r="A913" s="33" t="s">
        <v>1146</v>
      </c>
      <c r="B913" s="33" t="b">
        <f aca="false">_xlfn.ISFORMULA(Assumptions!O49)</f>
        <v>1</v>
      </c>
    </row>
    <row r="914" customFormat="false" ht="22" hidden="false" customHeight="true" outlineLevel="0" collapsed="false">
      <c r="A914" s="33" t="s">
        <v>1147</v>
      </c>
      <c r="B914" s="33" t="b">
        <f aca="false">_xlfn.ISFORMULA(Assumptions!O50)</f>
        <v>1</v>
      </c>
    </row>
    <row r="915" customFormat="false" ht="22" hidden="false" customHeight="true" outlineLevel="0" collapsed="false">
      <c r="A915" s="33" t="s">
        <v>1148</v>
      </c>
      <c r="B915" s="33" t="b">
        <f aca="false">_xlfn.ISFORMULA(Assumptions!O51)</f>
        <v>1</v>
      </c>
    </row>
    <row r="916" customFormat="false" ht="22" hidden="false" customHeight="true" outlineLevel="0" collapsed="false">
      <c r="A916" s="33" t="s">
        <v>1149</v>
      </c>
      <c r="B916" s="33" t="b">
        <f aca="false">_xlfn.ISFORMULA(Assumptions!O52)</f>
        <v>1</v>
      </c>
    </row>
    <row r="917" customFormat="false" ht="22" hidden="false" customHeight="true" outlineLevel="0" collapsed="false">
      <c r="A917" s="33" t="s">
        <v>1150</v>
      </c>
      <c r="B917" s="33" t="b">
        <f aca="false">_xlfn.ISFORMULA(Assumptions!O53)</f>
        <v>1</v>
      </c>
    </row>
    <row r="918" customFormat="false" ht="22" hidden="false" customHeight="true" outlineLevel="0" collapsed="false">
      <c r="A918" s="33" t="s">
        <v>1151</v>
      </c>
      <c r="B918" s="33" t="b">
        <f aca="false">_xlfn.ISFORMULA(Assumptions!O54)</f>
        <v>1</v>
      </c>
    </row>
    <row r="919" customFormat="false" ht="22" hidden="false" customHeight="true" outlineLevel="0" collapsed="false">
      <c r="A919" s="33" t="s">
        <v>1152</v>
      </c>
      <c r="B919" s="33" t="b">
        <f aca="false">_xlfn.ISFORMULA(Assumptions!O55)</f>
        <v>1</v>
      </c>
    </row>
    <row r="920" customFormat="false" ht="22" hidden="false" customHeight="true" outlineLevel="0" collapsed="false">
      <c r="A920" s="33" t="s">
        <v>1153</v>
      </c>
      <c r="B920" s="33" t="b">
        <f aca="false">_xlfn.ISFORMULA(Assumptions!O56)</f>
        <v>1</v>
      </c>
    </row>
    <row r="921" customFormat="false" ht="22" hidden="false" customHeight="true" outlineLevel="0" collapsed="false">
      <c r="A921" s="33" t="s">
        <v>1154</v>
      </c>
      <c r="B921" s="33" t="b">
        <f aca="false">_xlfn.ISFORMULA(Assumptions!O57)</f>
        <v>1</v>
      </c>
    </row>
    <row r="922" customFormat="false" ht="22" hidden="false" customHeight="true" outlineLevel="0" collapsed="false">
      <c r="A922" s="33" t="s">
        <v>1155</v>
      </c>
      <c r="B922" s="33" t="b">
        <f aca="false">_xlfn.ISFORMULA(Assumptions!O58)</f>
        <v>1</v>
      </c>
    </row>
    <row r="923" customFormat="false" ht="22" hidden="false" customHeight="true" outlineLevel="0" collapsed="false">
      <c r="A923" s="33" t="s">
        <v>1156</v>
      </c>
      <c r="B923" s="33" t="b">
        <f aca="false">_xlfn.ISFORMULA(Assumptions!O59)</f>
        <v>1</v>
      </c>
    </row>
    <row r="924" customFormat="false" ht="22" hidden="false" customHeight="true" outlineLevel="0" collapsed="false">
      <c r="A924" s="33" t="s">
        <v>1157</v>
      </c>
      <c r="B924" s="33" t="b">
        <f aca="false">_xlfn.ISFORMULA(Assumptions!O60)</f>
        <v>1</v>
      </c>
    </row>
    <row r="925" customFormat="false" ht="22" hidden="false" customHeight="true" outlineLevel="0" collapsed="false">
      <c r="A925" s="33" t="s">
        <v>1158</v>
      </c>
      <c r="B925" s="33" t="b">
        <f aca="false">_xlfn.ISFORMULA(Assumptions!O61)</f>
        <v>1</v>
      </c>
    </row>
    <row r="926" customFormat="false" ht="22" hidden="false" customHeight="true" outlineLevel="0" collapsed="false">
      <c r="A926" s="33" t="s">
        <v>1159</v>
      </c>
      <c r="B926" s="33" t="b">
        <f aca="false">_xlfn.ISFORMULA(Assumptions!O62)</f>
        <v>1</v>
      </c>
    </row>
    <row r="927" customFormat="false" ht="22" hidden="false" customHeight="true" outlineLevel="0" collapsed="false">
      <c r="A927" s="33" t="s">
        <v>1160</v>
      </c>
      <c r="B927" s="33" t="b">
        <f aca="false">_xlfn.ISFORMULA(Assumptions!O63)</f>
        <v>1</v>
      </c>
    </row>
    <row r="928" customFormat="false" ht="22" hidden="false" customHeight="true" outlineLevel="0" collapsed="false">
      <c r="A928" s="33" t="s">
        <v>1161</v>
      </c>
      <c r="B928" s="33" t="b">
        <f aca="false">_xlfn.ISFORMULA(Assumptions!O64)</f>
        <v>1</v>
      </c>
    </row>
    <row r="929" customFormat="false" ht="22" hidden="false" customHeight="true" outlineLevel="0" collapsed="false">
      <c r="A929" s="33" t="s">
        <v>1162</v>
      </c>
      <c r="B929" s="33" t="b">
        <f aca="false">_xlfn.ISFORMULA(Assumptions!O65)</f>
        <v>1</v>
      </c>
    </row>
    <row r="930" customFormat="false" ht="22" hidden="false" customHeight="true" outlineLevel="0" collapsed="false">
      <c r="A930" s="33" t="s">
        <v>1163</v>
      </c>
      <c r="B930" s="33" t="b">
        <f aca="false">_xlfn.ISFORMULA(Assumptions!O66)</f>
        <v>1</v>
      </c>
    </row>
    <row r="931" customFormat="false" ht="22" hidden="false" customHeight="true" outlineLevel="0" collapsed="false">
      <c r="A931" s="33" t="s">
        <v>1164</v>
      </c>
      <c r="B931" s="33" t="b">
        <f aca="false">_xlfn.ISFORMULA(Assumptions!O67)</f>
        <v>1</v>
      </c>
    </row>
    <row r="932" customFormat="false" ht="22" hidden="false" customHeight="true" outlineLevel="0" collapsed="false">
      <c r="A932" s="33" t="s">
        <v>1165</v>
      </c>
      <c r="B932" s="33" t="b">
        <f aca="false">_xlfn.ISFORMULA(Assumptions!O68)</f>
        <v>1</v>
      </c>
    </row>
    <row r="933" customFormat="false" ht="22" hidden="false" customHeight="true" outlineLevel="0" collapsed="false">
      <c r="A933" s="33" t="s">
        <v>1166</v>
      </c>
      <c r="B933" s="33" t="b">
        <f aca="false">_xlfn.ISFORMULA(Assumptions!O69)</f>
        <v>1</v>
      </c>
    </row>
    <row r="934" customFormat="false" ht="22" hidden="false" customHeight="true" outlineLevel="0" collapsed="false">
      <c r="A934" s="33" t="s">
        <v>1167</v>
      </c>
      <c r="B934" s="33" t="b">
        <f aca="false">_xlfn.ISFORMULA(Assumptions!O70)</f>
        <v>1</v>
      </c>
    </row>
    <row r="935" customFormat="false" ht="22" hidden="false" customHeight="true" outlineLevel="0" collapsed="false">
      <c r="A935" s="33" t="s">
        <v>1168</v>
      </c>
      <c r="B935" s="33" t="b">
        <f aca="false">_xlfn.ISFORMULA(Assumptions!O71)</f>
        <v>1</v>
      </c>
    </row>
    <row r="936" customFormat="false" ht="22" hidden="false" customHeight="true" outlineLevel="0" collapsed="false">
      <c r="A936" s="33" t="s">
        <v>1169</v>
      </c>
      <c r="B936" s="33" t="b">
        <f aca="false">_xlfn.ISFORMULA(Assumptions!O72)</f>
        <v>1</v>
      </c>
    </row>
    <row r="937" customFormat="false" ht="22" hidden="false" customHeight="true" outlineLevel="0" collapsed="false">
      <c r="A937" s="33" t="s">
        <v>1170</v>
      </c>
      <c r="B937" s="33" t="b">
        <f aca="false">_xlfn.ISFORMULA(Assumptions!O73)</f>
        <v>1</v>
      </c>
    </row>
    <row r="938" customFormat="false" ht="22" hidden="false" customHeight="true" outlineLevel="0" collapsed="false">
      <c r="A938" s="33" t="s">
        <v>1171</v>
      </c>
      <c r="B938" s="33" t="b">
        <f aca="false">_xlfn.ISFORMULA(Assumptions!O74)</f>
        <v>1</v>
      </c>
    </row>
    <row r="939" customFormat="false" ht="22" hidden="false" customHeight="true" outlineLevel="0" collapsed="false">
      <c r="A939" s="33" t="s">
        <v>1172</v>
      </c>
      <c r="B939" s="33" t="b">
        <f aca="false">_xlfn.ISFORMULA(Assumptions!O75)</f>
        <v>1</v>
      </c>
    </row>
    <row r="940" customFormat="false" ht="22" hidden="false" customHeight="true" outlineLevel="0" collapsed="false">
      <c r="A940" s="33" t="s">
        <v>1173</v>
      </c>
      <c r="B940" s="33" t="b">
        <f aca="false">_xlfn.ISFORMULA(Assumptions!O76)</f>
        <v>1</v>
      </c>
    </row>
    <row r="941" customFormat="false" ht="22" hidden="false" customHeight="true" outlineLevel="0" collapsed="false">
      <c r="A941" s="33" t="s">
        <v>1174</v>
      </c>
      <c r="B941" s="33" t="b">
        <f aca="false">_xlfn.ISFORMULA(Assumptions!O77)</f>
        <v>1</v>
      </c>
    </row>
    <row r="942" customFormat="false" ht="22" hidden="false" customHeight="true" outlineLevel="0" collapsed="false">
      <c r="A942" s="33" t="s">
        <v>1175</v>
      </c>
      <c r="B942" s="33" t="b">
        <f aca="false">_xlfn.ISFORMULA(Assumptions!O78)</f>
        <v>1</v>
      </c>
    </row>
    <row r="943" customFormat="false" ht="22" hidden="false" customHeight="true" outlineLevel="0" collapsed="false">
      <c r="A943" s="33" t="s">
        <v>1176</v>
      </c>
      <c r="B943" s="33" t="b">
        <f aca="false">_xlfn.ISFORMULA(Assumptions!O79)</f>
        <v>1</v>
      </c>
    </row>
    <row r="944" customFormat="false" ht="22" hidden="false" customHeight="true" outlineLevel="0" collapsed="false">
      <c r="A944" s="33" t="s">
        <v>1177</v>
      </c>
      <c r="B944" s="33" t="b">
        <f aca="false">_xlfn.ISFORMULA(Assumptions!O80)</f>
        <v>1</v>
      </c>
    </row>
    <row r="945" customFormat="false" ht="22" hidden="false" customHeight="true" outlineLevel="0" collapsed="false">
      <c r="A945" s="33" t="s">
        <v>1178</v>
      </c>
      <c r="B945" s="33" t="b">
        <f aca="false">_xlfn.ISFORMULA(Assumptions!O81)</f>
        <v>1</v>
      </c>
    </row>
    <row r="946" customFormat="false" ht="22" hidden="false" customHeight="true" outlineLevel="0" collapsed="false">
      <c r="A946" s="33" t="s">
        <v>1179</v>
      </c>
      <c r="B946" s="33" t="b">
        <f aca="false">_xlfn.ISFORMULA(Assumptions!O82)</f>
        <v>1</v>
      </c>
    </row>
    <row r="947" customFormat="false" ht="22" hidden="false" customHeight="true" outlineLevel="0" collapsed="false">
      <c r="A947" s="33" t="s">
        <v>1180</v>
      </c>
      <c r="B947" s="33" t="b">
        <f aca="false">_xlfn.ISFORMULA(Assumptions!O83)</f>
        <v>1</v>
      </c>
    </row>
    <row r="948" customFormat="false" ht="22" hidden="false" customHeight="true" outlineLevel="0" collapsed="false">
      <c r="A948" s="33" t="s">
        <v>1181</v>
      </c>
      <c r="B948" s="33" t="b">
        <f aca="false">_xlfn.ISFORMULA(Assumptions!O84)</f>
        <v>1</v>
      </c>
    </row>
    <row r="949" customFormat="false" ht="22" hidden="false" customHeight="true" outlineLevel="0" collapsed="false">
      <c r="A949" s="33" t="s">
        <v>1182</v>
      </c>
      <c r="B949" s="33" t="b">
        <f aca="false">_xlfn.ISFORMULA(Assumptions!O85)</f>
        <v>1</v>
      </c>
    </row>
    <row r="950" customFormat="false" ht="22" hidden="false" customHeight="true" outlineLevel="0" collapsed="false">
      <c r="A950" s="33" t="s">
        <v>1183</v>
      </c>
      <c r="B950" s="33" t="b">
        <f aca="false">_xlfn.ISFORMULA(Assumptions!O86)</f>
        <v>1</v>
      </c>
    </row>
    <row r="951" customFormat="false" ht="22" hidden="false" customHeight="true" outlineLevel="0" collapsed="false">
      <c r="A951" s="33" t="s">
        <v>1184</v>
      </c>
      <c r="B951" s="33" t="b">
        <f aca="false">_xlfn.ISFORMULA(Assumptions!O87)</f>
        <v>1</v>
      </c>
    </row>
    <row r="952" customFormat="false" ht="22" hidden="false" customHeight="true" outlineLevel="0" collapsed="false">
      <c r="A952" s="33" t="s">
        <v>1185</v>
      </c>
      <c r="B952" s="33" t="b">
        <f aca="false">_xlfn.ISFORMULA(Assumptions!O88)</f>
        <v>1</v>
      </c>
    </row>
    <row r="953" customFormat="false" ht="22" hidden="false" customHeight="true" outlineLevel="0" collapsed="false">
      <c r="A953" s="33" t="s">
        <v>1186</v>
      </c>
      <c r="B953" s="33" t="b">
        <f aca="false">_xlfn.ISFORMULA(Assumptions!O89)</f>
        <v>1</v>
      </c>
    </row>
    <row r="954" customFormat="false" ht="22" hidden="false" customHeight="true" outlineLevel="0" collapsed="false">
      <c r="A954" s="33" t="s">
        <v>1187</v>
      </c>
      <c r="B954" s="33" t="b">
        <f aca="false">_xlfn.ISFORMULA(Assumptions!O90)</f>
        <v>1</v>
      </c>
    </row>
    <row r="955" customFormat="false" ht="22" hidden="false" customHeight="true" outlineLevel="0" collapsed="false">
      <c r="A955" s="33" t="s">
        <v>1188</v>
      </c>
      <c r="B955" s="33" t="b">
        <f aca="false">_xlfn.ISFORMULA(Assumptions!O91)</f>
        <v>1</v>
      </c>
    </row>
    <row r="956" customFormat="false" ht="22" hidden="false" customHeight="true" outlineLevel="0" collapsed="false">
      <c r="A956" s="33" t="s">
        <v>1189</v>
      </c>
      <c r="B956" s="33" t="b">
        <f aca="false">_xlfn.ISFORMULA(Assumptions!O92)</f>
        <v>1</v>
      </c>
    </row>
    <row r="957" customFormat="false" ht="22" hidden="false" customHeight="true" outlineLevel="0" collapsed="false">
      <c r="A957" s="33" t="s">
        <v>1190</v>
      </c>
      <c r="B957" s="33" t="b">
        <f aca="false">_xlfn.ISFORMULA(Assumptions!O93)</f>
        <v>1</v>
      </c>
    </row>
    <row r="958" customFormat="false" ht="22" hidden="false" customHeight="true" outlineLevel="0" collapsed="false">
      <c r="A958" s="33" t="s">
        <v>1191</v>
      </c>
      <c r="B958" s="33" t="b">
        <f aca="false">_xlfn.ISFORMULA(Assumptions!O94)</f>
        <v>1</v>
      </c>
    </row>
    <row r="959" customFormat="false" ht="22" hidden="false" customHeight="true" outlineLevel="0" collapsed="false">
      <c r="A959" s="33" t="s">
        <v>1192</v>
      </c>
      <c r="B959" s="33" t="b">
        <f aca="false">_xlfn.ISFORMULA(Assumptions!O95)</f>
        <v>1</v>
      </c>
    </row>
    <row r="960" customFormat="false" ht="22" hidden="false" customHeight="true" outlineLevel="0" collapsed="false">
      <c r="A960" s="33" t="s">
        <v>1193</v>
      </c>
      <c r="B960" s="33" t="b">
        <f aca="false">_xlfn.ISFORMULA(Assumptions!O96)</f>
        <v>1</v>
      </c>
    </row>
    <row r="961" customFormat="false" ht="22" hidden="false" customHeight="true" outlineLevel="0" collapsed="false">
      <c r="A961" s="33" t="s">
        <v>1194</v>
      </c>
      <c r="B961" s="33" t="b">
        <f aca="false">_xlfn.ISFORMULA(Assumptions!O97)</f>
        <v>1</v>
      </c>
    </row>
    <row r="962" customFormat="false" ht="22" hidden="false" customHeight="true" outlineLevel="0" collapsed="false">
      <c r="A962" s="33" t="s">
        <v>1195</v>
      </c>
      <c r="B962" s="33" t="b">
        <f aca="false">_xlfn.ISFORMULA(Assumptions!O98)</f>
        <v>1</v>
      </c>
    </row>
    <row r="963" customFormat="false" ht="22" hidden="false" customHeight="true" outlineLevel="0" collapsed="false">
      <c r="A963" s="33" t="s">
        <v>1196</v>
      </c>
      <c r="B963" s="33" t="b">
        <f aca="false">_xlfn.ISFORMULA(Assumptions!O99)</f>
        <v>1</v>
      </c>
    </row>
    <row r="964" customFormat="false" ht="22" hidden="false" customHeight="true" outlineLevel="0" collapsed="false">
      <c r="A964" s="33" t="s">
        <v>1197</v>
      </c>
      <c r="B964" s="33" t="b">
        <f aca="false">_xlfn.ISFORMULA(Assumptions!O100)</f>
        <v>1</v>
      </c>
    </row>
    <row r="965" customFormat="false" ht="22" hidden="false" customHeight="true" outlineLevel="0" collapsed="false">
      <c r="A965" s="33" t="s">
        <v>1198</v>
      </c>
      <c r="B965" s="33" t="b">
        <f aca="false">_xlfn.ISFORMULA(Assumptions!O101)</f>
        <v>1</v>
      </c>
    </row>
    <row r="966" customFormat="false" ht="22" hidden="false" customHeight="true" outlineLevel="0" collapsed="false">
      <c r="A966" s="33" t="s">
        <v>1199</v>
      </c>
      <c r="B966" s="33" t="b">
        <f aca="false">_xlfn.ISFORMULA(Assumptions!O102)</f>
        <v>1</v>
      </c>
    </row>
    <row r="967" customFormat="false" ht="22" hidden="false" customHeight="true" outlineLevel="0" collapsed="false">
      <c r="A967" s="33" t="s">
        <v>1200</v>
      </c>
      <c r="B967" s="33" t="b">
        <f aca="false">_xlfn.ISFORMULA(Assumptions!O103)</f>
        <v>1</v>
      </c>
    </row>
    <row r="968" customFormat="false" ht="22" hidden="false" customHeight="true" outlineLevel="0" collapsed="false">
      <c r="A968" s="33" t="s">
        <v>1201</v>
      </c>
      <c r="B968" s="33" t="b">
        <f aca="false">_xlfn.ISFORMULA(Assumptions!O104)</f>
        <v>1</v>
      </c>
    </row>
    <row r="969" customFormat="false" ht="22" hidden="false" customHeight="true" outlineLevel="0" collapsed="false">
      <c r="A969" s="33" t="s">
        <v>1202</v>
      </c>
      <c r="B969" s="33" t="b">
        <f aca="false">_xlfn.ISFORMULA(Assumptions!O105)</f>
        <v>1</v>
      </c>
    </row>
    <row r="970" customFormat="false" ht="22" hidden="false" customHeight="true" outlineLevel="0" collapsed="false">
      <c r="A970" s="33" t="s">
        <v>1203</v>
      </c>
      <c r="B970" s="33" t="b">
        <f aca="false">_xlfn.ISFORMULA(Assumptions!O106)</f>
        <v>1</v>
      </c>
    </row>
    <row r="971" customFormat="false" ht="22" hidden="false" customHeight="true" outlineLevel="0" collapsed="false">
      <c r="A971" s="33" t="s">
        <v>1204</v>
      </c>
      <c r="B971" s="33" t="b">
        <f aca="false">_xlfn.ISFORMULA(Assumptions!O107)</f>
        <v>1</v>
      </c>
    </row>
    <row r="972" customFormat="false" ht="22" hidden="false" customHeight="true" outlineLevel="0" collapsed="false">
      <c r="A972" s="33" t="s">
        <v>1205</v>
      </c>
      <c r="B972" s="33" t="b">
        <f aca="false">_xlfn.ISFORMULA(Assumptions!O108)</f>
        <v>1</v>
      </c>
    </row>
    <row r="973" customFormat="false" ht="22" hidden="false" customHeight="true" outlineLevel="0" collapsed="false">
      <c r="A973" s="33" t="s">
        <v>1206</v>
      </c>
      <c r="B973" s="33" t="b">
        <f aca="false">_xlfn.ISFORMULA(Assumptions!O109)</f>
        <v>1</v>
      </c>
    </row>
    <row r="974" customFormat="false" ht="22" hidden="false" customHeight="true" outlineLevel="0" collapsed="false">
      <c r="A974" s="33" t="s">
        <v>1207</v>
      </c>
      <c r="B974" s="33" t="b">
        <f aca="false">_xlfn.ISFORMULA(Assumptions!O110)</f>
        <v>1</v>
      </c>
    </row>
    <row r="975" customFormat="false" ht="22" hidden="false" customHeight="true" outlineLevel="0" collapsed="false">
      <c r="A975" s="33" t="s">
        <v>1208</v>
      </c>
      <c r="B975" s="33" t="b">
        <f aca="false">_xlfn.ISFORMULA(Assumptions!O111)</f>
        <v>1</v>
      </c>
    </row>
    <row r="976" customFormat="false" ht="22" hidden="false" customHeight="true" outlineLevel="0" collapsed="false">
      <c r="A976" s="33" t="s">
        <v>1209</v>
      </c>
      <c r="B976" s="33" t="b">
        <f aca="false">_xlfn.ISFORMULA(Assumptions!O112)</f>
        <v>1</v>
      </c>
    </row>
    <row r="977" customFormat="false" ht="22" hidden="false" customHeight="true" outlineLevel="0" collapsed="false">
      <c r="A977" s="33" t="s">
        <v>1210</v>
      </c>
      <c r="B977" s="33" t="b">
        <f aca="false">_xlfn.ISFORMULA(Assumptions!O113)</f>
        <v>1</v>
      </c>
    </row>
    <row r="978" customFormat="false" ht="22" hidden="false" customHeight="true" outlineLevel="0" collapsed="false">
      <c r="A978" s="33" t="s">
        <v>1211</v>
      </c>
      <c r="B978" s="33" t="b">
        <f aca="false">_xlfn.ISFORMULA(Assumptions!O114)</f>
        <v>1</v>
      </c>
    </row>
    <row r="979" customFormat="false" ht="22" hidden="false" customHeight="true" outlineLevel="0" collapsed="false">
      <c r="A979" s="33" t="s">
        <v>1212</v>
      </c>
      <c r="B979" s="33" t="b">
        <f aca="false">_xlfn.ISFORMULA(Assumptions!O115)</f>
        <v>1</v>
      </c>
    </row>
    <row r="980" customFormat="false" ht="22" hidden="false" customHeight="true" outlineLevel="0" collapsed="false">
      <c r="A980" s="33" t="s">
        <v>1213</v>
      </c>
      <c r="B980" s="33" t="b">
        <f aca="false">_xlfn.ISFORMULA(Assumptions!O116)</f>
        <v>1</v>
      </c>
    </row>
    <row r="981" customFormat="false" ht="22" hidden="false" customHeight="true" outlineLevel="0" collapsed="false">
      <c r="A981" s="33" t="s">
        <v>1214</v>
      </c>
      <c r="B981" s="33" t="b">
        <f aca="false">_xlfn.ISFORMULA(Assumptions!O117)</f>
        <v>1</v>
      </c>
    </row>
    <row r="982" customFormat="false" ht="22" hidden="false" customHeight="true" outlineLevel="0" collapsed="false">
      <c r="A982" s="33" t="s">
        <v>1215</v>
      </c>
      <c r="B982" s="33" t="b">
        <f aca="false">_xlfn.ISFORMULA(Assumptions!O118)</f>
        <v>1</v>
      </c>
    </row>
    <row r="983" customFormat="false" ht="22" hidden="false" customHeight="true" outlineLevel="0" collapsed="false">
      <c r="A983" s="33" t="s">
        <v>1216</v>
      </c>
      <c r="B983" s="33" t="b">
        <f aca="false">_xlfn.ISFORMULA(Assumptions!O119)</f>
        <v>1</v>
      </c>
    </row>
    <row r="984" customFormat="false" ht="22" hidden="false" customHeight="true" outlineLevel="0" collapsed="false">
      <c r="A984" s="33" t="s">
        <v>1217</v>
      </c>
      <c r="B984" s="33" t="b">
        <f aca="false">_xlfn.ISFORMULA(Assumptions!O120)</f>
        <v>1</v>
      </c>
    </row>
    <row r="985" customFormat="false" ht="22" hidden="false" customHeight="true" outlineLevel="0" collapsed="false">
      <c r="A985" s="33" t="s">
        <v>1218</v>
      </c>
      <c r="B985" s="33" t="b">
        <f aca="false">_xlfn.ISFORMULA(Assumptions!O121)</f>
        <v>1</v>
      </c>
    </row>
    <row r="986" customFormat="false" ht="22" hidden="false" customHeight="true" outlineLevel="0" collapsed="false">
      <c r="A986" s="33" t="s">
        <v>1219</v>
      </c>
      <c r="B986" s="33" t="b">
        <f aca="false">_xlfn.ISFORMULA(Assumptions!O122)</f>
        <v>1</v>
      </c>
    </row>
    <row r="987" customFormat="false" ht="22" hidden="false" customHeight="true" outlineLevel="0" collapsed="false">
      <c r="A987" s="33" t="s">
        <v>1220</v>
      </c>
      <c r="B987" s="33" t="b">
        <f aca="false">_xlfn.ISFORMULA(Assumptions!O123)</f>
        <v>1</v>
      </c>
    </row>
    <row r="988" customFormat="false" ht="22" hidden="false" customHeight="true" outlineLevel="0" collapsed="false">
      <c r="A988" s="33" t="s">
        <v>1221</v>
      </c>
      <c r="B988" s="33" t="b">
        <f aca="false">_xlfn.ISFORMULA(Assumptions!O124)</f>
        <v>1</v>
      </c>
    </row>
    <row r="989" customFormat="false" ht="22" hidden="false" customHeight="true" outlineLevel="0" collapsed="false">
      <c r="A989" s="33" t="s">
        <v>1222</v>
      </c>
      <c r="B989" s="33" t="b">
        <f aca="false">_xlfn.ISFORMULA(Assumptions!O125)</f>
        <v>1</v>
      </c>
    </row>
    <row r="990" customFormat="false" ht="22" hidden="false" customHeight="true" outlineLevel="0" collapsed="false">
      <c r="A990" s="33" t="s">
        <v>1223</v>
      </c>
      <c r="B990" s="33" t="b">
        <f aca="false">_xlfn.ISFORMULA(Projection!B6)</f>
        <v>1</v>
      </c>
    </row>
    <row r="991" customFormat="false" ht="22" hidden="false" customHeight="true" outlineLevel="0" collapsed="false">
      <c r="A991" s="33" t="s">
        <v>1224</v>
      </c>
      <c r="B991" s="33" t="b">
        <f aca="false">_xlfn.ISFORMULA(Projection!C6)</f>
        <v>1</v>
      </c>
    </row>
    <row r="992" customFormat="false" ht="22" hidden="false" customHeight="true" outlineLevel="0" collapsed="false">
      <c r="A992" s="33" t="s">
        <v>1225</v>
      </c>
      <c r="B992" s="33" t="b">
        <f aca="false">_xlfn.ISFORMULA(Projection!D6)</f>
        <v>1</v>
      </c>
    </row>
    <row r="993" customFormat="false" ht="22" hidden="false" customHeight="true" outlineLevel="0" collapsed="false">
      <c r="A993" s="33" t="s">
        <v>1226</v>
      </c>
      <c r="B993" s="33" t="b">
        <f aca="false">_xlfn.ISFORMULA(Projection!E6)</f>
        <v>1</v>
      </c>
    </row>
    <row r="994" customFormat="false" ht="22" hidden="false" customHeight="true" outlineLevel="0" collapsed="false">
      <c r="A994" s="33" t="s">
        <v>1227</v>
      </c>
      <c r="B994" s="33" t="b">
        <f aca="false">_xlfn.ISFORMULA(Projection!F6)</f>
        <v>1</v>
      </c>
    </row>
    <row r="995" customFormat="false" ht="22" hidden="false" customHeight="true" outlineLevel="0" collapsed="false">
      <c r="A995" s="33" t="s">
        <v>1228</v>
      </c>
      <c r="B995" s="33" t="b">
        <f aca="false">_xlfn.ISFORMULA(Projection!G6)</f>
        <v>1</v>
      </c>
    </row>
    <row r="996" customFormat="false" ht="22" hidden="false" customHeight="true" outlineLevel="0" collapsed="false">
      <c r="A996" s="33" t="s">
        <v>1229</v>
      </c>
      <c r="B996" s="33" t="b">
        <f aca="false">_xlfn.ISFORMULA(Projection!H6)</f>
        <v>1</v>
      </c>
    </row>
    <row r="997" customFormat="false" ht="22" hidden="false" customHeight="true" outlineLevel="0" collapsed="false">
      <c r="A997" s="33" t="s">
        <v>1230</v>
      </c>
      <c r="B997" s="33" t="b">
        <f aca="false">_xlfn.ISFORMULA(Projection!I6)</f>
        <v>1</v>
      </c>
    </row>
    <row r="998" customFormat="false" ht="22" hidden="false" customHeight="true" outlineLevel="0" collapsed="false">
      <c r="A998" s="33" t="s">
        <v>1231</v>
      </c>
      <c r="B998" s="33" t="b">
        <f aca="false">_xlfn.ISFORMULA(Projection!J6)</f>
        <v>1</v>
      </c>
    </row>
    <row r="999" customFormat="false" ht="22" hidden="false" customHeight="true" outlineLevel="0" collapsed="false">
      <c r="A999" s="33" t="s">
        <v>1232</v>
      </c>
      <c r="B999" s="33" t="b">
        <f aca="false">_xlfn.ISFORMULA(Projection!K6)</f>
        <v>1</v>
      </c>
    </row>
    <row r="1000" customFormat="false" ht="22" hidden="false" customHeight="true" outlineLevel="0" collapsed="false">
      <c r="A1000" s="33" t="s">
        <v>1233</v>
      </c>
      <c r="B1000" s="33" t="b">
        <f aca="false">_xlfn.ISFORMULA(Projection!L6)</f>
        <v>1</v>
      </c>
    </row>
    <row r="1001" customFormat="false" ht="22" hidden="false" customHeight="true" outlineLevel="0" collapsed="false">
      <c r="A1001" s="33" t="s">
        <v>1234</v>
      </c>
      <c r="B1001" s="33" t="b">
        <f aca="false">_xlfn.ISFORMULA(Projection!M6)</f>
        <v>1</v>
      </c>
    </row>
    <row r="1002" customFormat="false" ht="22" hidden="false" customHeight="true" outlineLevel="0" collapsed="false">
      <c r="A1002" s="33" t="s">
        <v>1235</v>
      </c>
      <c r="B1002" s="33" t="b">
        <f aca="false">_xlfn.ISFORMULA(Projection!N6)</f>
        <v>1</v>
      </c>
    </row>
    <row r="1003" customFormat="false" ht="22" hidden="false" customHeight="true" outlineLevel="0" collapsed="false">
      <c r="A1003" s="33" t="s">
        <v>1236</v>
      </c>
      <c r="B1003" s="33" t="b">
        <f aca="false">_xlfn.ISFORMULA(Projection!O6)</f>
        <v>1</v>
      </c>
    </row>
    <row r="1004" customFormat="false" ht="22" hidden="false" customHeight="true" outlineLevel="0" collapsed="false">
      <c r="A1004" s="33" t="s">
        <v>1237</v>
      </c>
      <c r="B1004" s="33" t="b">
        <f aca="false">_xlfn.ISFORMULA(Projection!P6)</f>
        <v>1</v>
      </c>
    </row>
    <row r="1005" customFormat="false" ht="22" hidden="false" customHeight="true" outlineLevel="0" collapsed="false">
      <c r="A1005" s="33" t="s">
        <v>1238</v>
      </c>
      <c r="B1005" s="33" t="b">
        <f aca="false">_xlfn.ISFORMULA(Projection!Q6)</f>
        <v>1</v>
      </c>
    </row>
    <row r="1006" customFormat="false" ht="22" hidden="false" customHeight="true" outlineLevel="0" collapsed="false">
      <c r="A1006" s="33" t="s">
        <v>1239</v>
      </c>
      <c r="B1006" s="33" t="b">
        <f aca="false">_xlfn.ISFORMULA(Projection!R6)</f>
        <v>1</v>
      </c>
    </row>
    <row r="1007" customFormat="false" ht="22" hidden="false" customHeight="true" outlineLevel="0" collapsed="false">
      <c r="A1007" s="33" t="s">
        <v>1240</v>
      </c>
      <c r="B1007" s="33" t="b">
        <f aca="false">_xlfn.ISFORMULA(Projection!S6)</f>
        <v>1</v>
      </c>
    </row>
    <row r="1008" customFormat="false" ht="22" hidden="false" customHeight="true" outlineLevel="0" collapsed="false">
      <c r="A1008" s="33" t="s">
        <v>1241</v>
      </c>
      <c r="B1008" s="33" t="b">
        <f aca="false">_xlfn.ISFORMULA(Projection!B7)</f>
        <v>1</v>
      </c>
    </row>
    <row r="1009" customFormat="false" ht="22" hidden="false" customHeight="true" outlineLevel="0" collapsed="false">
      <c r="A1009" s="33" t="s">
        <v>1242</v>
      </c>
      <c r="B1009" s="33" t="b">
        <f aca="false">_xlfn.ISFORMULA(Projection!C7)</f>
        <v>1</v>
      </c>
    </row>
    <row r="1010" customFormat="false" ht="22" hidden="false" customHeight="true" outlineLevel="0" collapsed="false">
      <c r="A1010" s="33" t="s">
        <v>1243</v>
      </c>
      <c r="B1010" s="33" t="b">
        <f aca="false">_xlfn.ISFORMULA(Projection!D7)</f>
        <v>1</v>
      </c>
    </row>
    <row r="1011" customFormat="false" ht="22" hidden="false" customHeight="true" outlineLevel="0" collapsed="false">
      <c r="A1011" s="33" t="s">
        <v>1244</v>
      </c>
      <c r="B1011" s="33" t="b">
        <f aca="false">_xlfn.ISFORMULA(Projection!E7)</f>
        <v>1</v>
      </c>
    </row>
    <row r="1012" customFormat="false" ht="22" hidden="false" customHeight="true" outlineLevel="0" collapsed="false">
      <c r="A1012" s="33" t="s">
        <v>1245</v>
      </c>
      <c r="B1012" s="33" t="b">
        <f aca="false">_xlfn.ISFORMULA(Projection!F7)</f>
        <v>1</v>
      </c>
    </row>
    <row r="1013" customFormat="false" ht="22" hidden="false" customHeight="true" outlineLevel="0" collapsed="false">
      <c r="A1013" s="33" t="s">
        <v>1246</v>
      </c>
      <c r="B1013" s="33" t="b">
        <f aca="false">_xlfn.ISFORMULA(Projection!G7)</f>
        <v>1</v>
      </c>
    </row>
    <row r="1014" customFormat="false" ht="22" hidden="false" customHeight="true" outlineLevel="0" collapsed="false">
      <c r="A1014" s="33" t="s">
        <v>1247</v>
      </c>
      <c r="B1014" s="33" t="b">
        <f aca="false">_xlfn.ISFORMULA(Projection!H7)</f>
        <v>1</v>
      </c>
    </row>
    <row r="1015" customFormat="false" ht="22" hidden="false" customHeight="true" outlineLevel="0" collapsed="false">
      <c r="A1015" s="33" t="s">
        <v>1248</v>
      </c>
      <c r="B1015" s="33" t="b">
        <f aca="false">_xlfn.ISFORMULA(Projection!I7)</f>
        <v>1</v>
      </c>
    </row>
    <row r="1016" customFormat="false" ht="22" hidden="false" customHeight="true" outlineLevel="0" collapsed="false">
      <c r="A1016" s="33" t="s">
        <v>1249</v>
      </c>
      <c r="B1016" s="33" t="b">
        <f aca="false">_xlfn.ISFORMULA(Projection!J7)</f>
        <v>1</v>
      </c>
    </row>
    <row r="1017" customFormat="false" ht="22" hidden="false" customHeight="true" outlineLevel="0" collapsed="false">
      <c r="A1017" s="33" t="s">
        <v>1250</v>
      </c>
      <c r="B1017" s="33" t="b">
        <f aca="false">_xlfn.ISFORMULA(Projection!K7)</f>
        <v>1</v>
      </c>
    </row>
    <row r="1018" customFormat="false" ht="22" hidden="false" customHeight="true" outlineLevel="0" collapsed="false">
      <c r="A1018" s="33" t="s">
        <v>1251</v>
      </c>
      <c r="B1018" s="33" t="b">
        <f aca="false">_xlfn.ISFORMULA(Projection!L7)</f>
        <v>1</v>
      </c>
    </row>
    <row r="1019" customFormat="false" ht="22" hidden="false" customHeight="true" outlineLevel="0" collapsed="false">
      <c r="A1019" s="33" t="s">
        <v>1252</v>
      </c>
      <c r="B1019" s="33" t="b">
        <f aca="false">_xlfn.ISFORMULA(Projection!M7)</f>
        <v>1</v>
      </c>
    </row>
    <row r="1020" customFormat="false" ht="22" hidden="false" customHeight="true" outlineLevel="0" collapsed="false">
      <c r="A1020" s="33" t="s">
        <v>1253</v>
      </c>
      <c r="B1020" s="33" t="b">
        <f aca="false">_xlfn.ISFORMULA(Projection!N7)</f>
        <v>1</v>
      </c>
    </row>
    <row r="1021" customFormat="false" ht="22" hidden="false" customHeight="true" outlineLevel="0" collapsed="false">
      <c r="A1021" s="33" t="s">
        <v>1254</v>
      </c>
      <c r="B1021" s="33" t="b">
        <f aca="false">_xlfn.ISFORMULA(Projection!O7)</f>
        <v>1</v>
      </c>
    </row>
    <row r="1022" customFormat="false" ht="22" hidden="false" customHeight="true" outlineLevel="0" collapsed="false">
      <c r="A1022" s="33" t="s">
        <v>1255</v>
      </c>
      <c r="B1022" s="33" t="b">
        <f aca="false">_xlfn.ISFORMULA(Projection!P7)</f>
        <v>1</v>
      </c>
    </row>
    <row r="1023" customFormat="false" ht="22" hidden="false" customHeight="true" outlineLevel="0" collapsed="false">
      <c r="A1023" s="33" t="s">
        <v>1256</v>
      </c>
      <c r="B1023" s="33" t="b">
        <f aca="false">_xlfn.ISFORMULA(Projection!Q7)</f>
        <v>1</v>
      </c>
    </row>
    <row r="1024" customFormat="false" ht="22" hidden="false" customHeight="true" outlineLevel="0" collapsed="false">
      <c r="A1024" s="33" t="s">
        <v>1257</v>
      </c>
      <c r="B1024" s="33" t="b">
        <f aca="false">_xlfn.ISFORMULA(Projection!R7)</f>
        <v>1</v>
      </c>
    </row>
    <row r="1025" customFormat="false" ht="22" hidden="false" customHeight="true" outlineLevel="0" collapsed="false">
      <c r="A1025" s="33" t="s">
        <v>1258</v>
      </c>
      <c r="B1025" s="33" t="b">
        <f aca="false">_xlfn.ISFORMULA(Projection!S7)</f>
        <v>1</v>
      </c>
    </row>
    <row r="1026" customFormat="false" ht="22" hidden="false" customHeight="true" outlineLevel="0" collapsed="false">
      <c r="A1026" s="33" t="s">
        <v>1259</v>
      </c>
      <c r="B1026" s="33" t="b">
        <f aca="false">_xlfn.ISFORMULA(Projection!B8)</f>
        <v>1</v>
      </c>
    </row>
    <row r="1027" customFormat="false" ht="22" hidden="false" customHeight="true" outlineLevel="0" collapsed="false">
      <c r="A1027" s="33" t="s">
        <v>1260</v>
      </c>
      <c r="B1027" s="33" t="b">
        <f aca="false">_xlfn.ISFORMULA(Projection!C8)</f>
        <v>1</v>
      </c>
    </row>
    <row r="1028" customFormat="false" ht="22" hidden="false" customHeight="true" outlineLevel="0" collapsed="false">
      <c r="A1028" s="33" t="s">
        <v>1261</v>
      </c>
      <c r="B1028" s="33" t="b">
        <f aca="false">_xlfn.ISFORMULA(Projection!D8)</f>
        <v>1</v>
      </c>
    </row>
    <row r="1029" customFormat="false" ht="22" hidden="false" customHeight="true" outlineLevel="0" collapsed="false">
      <c r="A1029" s="33" t="s">
        <v>1262</v>
      </c>
      <c r="B1029" s="33" t="b">
        <f aca="false">_xlfn.ISFORMULA(Projection!E8)</f>
        <v>1</v>
      </c>
    </row>
    <row r="1030" customFormat="false" ht="22" hidden="false" customHeight="true" outlineLevel="0" collapsed="false">
      <c r="A1030" s="33" t="s">
        <v>1263</v>
      </c>
      <c r="B1030" s="33" t="b">
        <f aca="false">_xlfn.ISFORMULA(Projection!F8)</f>
        <v>1</v>
      </c>
    </row>
    <row r="1031" customFormat="false" ht="22" hidden="false" customHeight="true" outlineLevel="0" collapsed="false">
      <c r="A1031" s="33" t="s">
        <v>1264</v>
      </c>
      <c r="B1031" s="33" t="b">
        <f aca="false">_xlfn.ISFORMULA(Projection!G8)</f>
        <v>1</v>
      </c>
    </row>
    <row r="1032" customFormat="false" ht="22" hidden="false" customHeight="true" outlineLevel="0" collapsed="false">
      <c r="A1032" s="33" t="s">
        <v>1265</v>
      </c>
      <c r="B1032" s="33" t="b">
        <f aca="false">_xlfn.ISFORMULA(Projection!H8)</f>
        <v>1</v>
      </c>
    </row>
    <row r="1033" customFormat="false" ht="22" hidden="false" customHeight="true" outlineLevel="0" collapsed="false">
      <c r="A1033" s="33" t="s">
        <v>1266</v>
      </c>
      <c r="B1033" s="33" t="b">
        <f aca="false">_xlfn.ISFORMULA(Projection!I8)</f>
        <v>1</v>
      </c>
    </row>
    <row r="1034" customFormat="false" ht="22" hidden="false" customHeight="true" outlineLevel="0" collapsed="false">
      <c r="A1034" s="33" t="s">
        <v>1267</v>
      </c>
      <c r="B1034" s="33" t="b">
        <f aca="false">_xlfn.ISFORMULA(Projection!J8)</f>
        <v>1</v>
      </c>
    </row>
    <row r="1035" customFormat="false" ht="22" hidden="false" customHeight="true" outlineLevel="0" collapsed="false">
      <c r="A1035" s="33" t="s">
        <v>1268</v>
      </c>
      <c r="B1035" s="33" t="b">
        <f aca="false">_xlfn.ISFORMULA(Projection!K8)</f>
        <v>1</v>
      </c>
    </row>
    <row r="1036" customFormat="false" ht="22" hidden="false" customHeight="true" outlineLevel="0" collapsed="false">
      <c r="A1036" s="33" t="s">
        <v>1269</v>
      </c>
      <c r="B1036" s="33" t="b">
        <f aca="false">_xlfn.ISFORMULA(Projection!L8)</f>
        <v>1</v>
      </c>
    </row>
    <row r="1037" customFormat="false" ht="22" hidden="false" customHeight="true" outlineLevel="0" collapsed="false">
      <c r="A1037" s="33" t="s">
        <v>1270</v>
      </c>
      <c r="B1037" s="33" t="b">
        <f aca="false">_xlfn.ISFORMULA(Projection!M8)</f>
        <v>1</v>
      </c>
    </row>
    <row r="1038" customFormat="false" ht="22" hidden="false" customHeight="true" outlineLevel="0" collapsed="false">
      <c r="A1038" s="33" t="s">
        <v>1271</v>
      </c>
      <c r="B1038" s="33" t="b">
        <f aca="false">_xlfn.ISFORMULA(Projection!N8)</f>
        <v>1</v>
      </c>
    </row>
    <row r="1039" customFormat="false" ht="22" hidden="false" customHeight="true" outlineLevel="0" collapsed="false">
      <c r="A1039" s="33" t="s">
        <v>1272</v>
      </c>
      <c r="B1039" s="33" t="b">
        <f aca="false">_xlfn.ISFORMULA(Projection!O8)</f>
        <v>1</v>
      </c>
    </row>
    <row r="1040" customFormat="false" ht="22" hidden="false" customHeight="true" outlineLevel="0" collapsed="false">
      <c r="A1040" s="33" t="s">
        <v>1273</v>
      </c>
      <c r="B1040" s="33" t="b">
        <f aca="false">_xlfn.ISFORMULA(Projection!P8)</f>
        <v>1</v>
      </c>
    </row>
    <row r="1041" customFormat="false" ht="22" hidden="false" customHeight="true" outlineLevel="0" collapsed="false">
      <c r="A1041" s="33" t="s">
        <v>1274</v>
      </c>
      <c r="B1041" s="33" t="b">
        <f aca="false">_xlfn.ISFORMULA(Projection!Q8)</f>
        <v>1</v>
      </c>
    </row>
    <row r="1042" customFormat="false" ht="22" hidden="false" customHeight="true" outlineLevel="0" collapsed="false">
      <c r="A1042" s="33" t="s">
        <v>1275</v>
      </c>
      <c r="B1042" s="33" t="b">
        <f aca="false">_xlfn.ISFORMULA(Projection!R8)</f>
        <v>1</v>
      </c>
    </row>
    <row r="1043" customFormat="false" ht="22" hidden="false" customHeight="true" outlineLevel="0" collapsed="false">
      <c r="A1043" s="33" t="s">
        <v>1276</v>
      </c>
      <c r="B1043" s="33" t="b">
        <f aca="false">_xlfn.ISFORMULA(Projection!S8)</f>
        <v>1</v>
      </c>
    </row>
    <row r="1044" customFormat="false" ht="22" hidden="false" customHeight="true" outlineLevel="0" collapsed="false">
      <c r="A1044" s="33" t="s">
        <v>1277</v>
      </c>
      <c r="B1044" s="33" t="b">
        <f aca="false">_xlfn.ISFORMULA(Projection!B9)</f>
        <v>1</v>
      </c>
    </row>
    <row r="1045" customFormat="false" ht="22" hidden="false" customHeight="true" outlineLevel="0" collapsed="false">
      <c r="A1045" s="33" t="s">
        <v>1278</v>
      </c>
      <c r="B1045" s="33" t="b">
        <f aca="false">_xlfn.ISFORMULA(Projection!C9)</f>
        <v>1</v>
      </c>
    </row>
    <row r="1046" customFormat="false" ht="22" hidden="false" customHeight="true" outlineLevel="0" collapsed="false">
      <c r="A1046" s="33" t="s">
        <v>1279</v>
      </c>
      <c r="B1046" s="33" t="b">
        <f aca="false">_xlfn.ISFORMULA(Projection!D9)</f>
        <v>1</v>
      </c>
    </row>
    <row r="1047" customFormat="false" ht="22" hidden="false" customHeight="true" outlineLevel="0" collapsed="false">
      <c r="A1047" s="33" t="s">
        <v>1280</v>
      </c>
      <c r="B1047" s="33" t="b">
        <f aca="false">_xlfn.ISFORMULA(Projection!E9)</f>
        <v>1</v>
      </c>
    </row>
    <row r="1048" customFormat="false" ht="22" hidden="false" customHeight="true" outlineLevel="0" collapsed="false">
      <c r="A1048" s="33" t="s">
        <v>1281</v>
      </c>
      <c r="B1048" s="33" t="b">
        <f aca="false">_xlfn.ISFORMULA(Projection!F9)</f>
        <v>1</v>
      </c>
    </row>
    <row r="1049" customFormat="false" ht="22" hidden="false" customHeight="true" outlineLevel="0" collapsed="false">
      <c r="A1049" s="33" t="s">
        <v>1282</v>
      </c>
      <c r="B1049" s="33" t="b">
        <f aca="false">_xlfn.ISFORMULA(Projection!G9)</f>
        <v>1</v>
      </c>
    </row>
    <row r="1050" customFormat="false" ht="22" hidden="false" customHeight="true" outlineLevel="0" collapsed="false">
      <c r="A1050" s="33" t="s">
        <v>1283</v>
      </c>
      <c r="B1050" s="33" t="b">
        <f aca="false">_xlfn.ISFORMULA(Projection!H9)</f>
        <v>1</v>
      </c>
    </row>
    <row r="1051" customFormat="false" ht="22" hidden="false" customHeight="true" outlineLevel="0" collapsed="false">
      <c r="A1051" s="33" t="s">
        <v>1284</v>
      </c>
      <c r="B1051" s="33" t="b">
        <f aca="false">_xlfn.ISFORMULA(Projection!I9)</f>
        <v>1</v>
      </c>
    </row>
    <row r="1052" customFormat="false" ht="22" hidden="false" customHeight="true" outlineLevel="0" collapsed="false">
      <c r="A1052" s="33" t="s">
        <v>1285</v>
      </c>
      <c r="B1052" s="33" t="b">
        <f aca="false">_xlfn.ISFORMULA(Projection!J9)</f>
        <v>1</v>
      </c>
    </row>
    <row r="1053" customFormat="false" ht="22" hidden="false" customHeight="true" outlineLevel="0" collapsed="false">
      <c r="A1053" s="33" t="s">
        <v>1286</v>
      </c>
      <c r="B1053" s="33" t="b">
        <f aca="false">_xlfn.ISFORMULA(Projection!K9)</f>
        <v>1</v>
      </c>
    </row>
    <row r="1054" customFormat="false" ht="22" hidden="false" customHeight="true" outlineLevel="0" collapsed="false">
      <c r="A1054" s="33" t="s">
        <v>1287</v>
      </c>
      <c r="B1054" s="33" t="b">
        <f aca="false">_xlfn.ISFORMULA(Projection!L9)</f>
        <v>1</v>
      </c>
    </row>
    <row r="1055" customFormat="false" ht="22" hidden="false" customHeight="true" outlineLevel="0" collapsed="false">
      <c r="A1055" s="33" t="s">
        <v>1288</v>
      </c>
      <c r="B1055" s="33" t="b">
        <f aca="false">_xlfn.ISFORMULA(Projection!M9)</f>
        <v>1</v>
      </c>
    </row>
    <row r="1056" customFormat="false" ht="22" hidden="false" customHeight="true" outlineLevel="0" collapsed="false">
      <c r="A1056" s="33" t="s">
        <v>1289</v>
      </c>
      <c r="B1056" s="33" t="b">
        <f aca="false">_xlfn.ISFORMULA(Projection!N9)</f>
        <v>1</v>
      </c>
    </row>
    <row r="1057" customFormat="false" ht="22" hidden="false" customHeight="true" outlineLevel="0" collapsed="false">
      <c r="A1057" s="33" t="s">
        <v>1290</v>
      </c>
      <c r="B1057" s="33" t="b">
        <f aca="false">_xlfn.ISFORMULA(Projection!O9)</f>
        <v>1</v>
      </c>
    </row>
    <row r="1058" customFormat="false" ht="22" hidden="false" customHeight="true" outlineLevel="0" collapsed="false">
      <c r="A1058" s="33" t="s">
        <v>1291</v>
      </c>
      <c r="B1058" s="33" t="b">
        <f aca="false">_xlfn.ISFORMULA(Projection!P9)</f>
        <v>1</v>
      </c>
    </row>
    <row r="1059" customFormat="false" ht="22" hidden="false" customHeight="true" outlineLevel="0" collapsed="false">
      <c r="A1059" s="33" t="s">
        <v>1292</v>
      </c>
      <c r="B1059" s="33" t="b">
        <f aca="false">_xlfn.ISFORMULA(Projection!Q9)</f>
        <v>1</v>
      </c>
    </row>
    <row r="1060" customFormat="false" ht="22" hidden="false" customHeight="true" outlineLevel="0" collapsed="false">
      <c r="A1060" s="33" t="s">
        <v>1293</v>
      </c>
      <c r="B1060" s="33" t="b">
        <f aca="false">_xlfn.ISFORMULA(Projection!R9)</f>
        <v>1</v>
      </c>
    </row>
    <row r="1061" customFormat="false" ht="22" hidden="false" customHeight="true" outlineLevel="0" collapsed="false">
      <c r="A1061" s="33" t="s">
        <v>1294</v>
      </c>
      <c r="B1061" s="33" t="b">
        <f aca="false">_xlfn.ISFORMULA(Projection!S9)</f>
        <v>1</v>
      </c>
    </row>
    <row r="1062" customFormat="false" ht="22" hidden="false" customHeight="true" outlineLevel="0" collapsed="false">
      <c r="A1062" s="33" t="s">
        <v>1295</v>
      </c>
      <c r="B1062" s="33" t="b">
        <f aca="false">_xlfn.ISFORMULA(Projection!B10)</f>
        <v>1</v>
      </c>
    </row>
    <row r="1063" customFormat="false" ht="22" hidden="false" customHeight="true" outlineLevel="0" collapsed="false">
      <c r="A1063" s="33" t="s">
        <v>1296</v>
      </c>
      <c r="B1063" s="33" t="b">
        <f aca="false">_xlfn.ISFORMULA(Projection!C10)</f>
        <v>1</v>
      </c>
    </row>
    <row r="1064" customFormat="false" ht="22" hidden="false" customHeight="true" outlineLevel="0" collapsed="false">
      <c r="A1064" s="33" t="s">
        <v>1297</v>
      </c>
      <c r="B1064" s="33" t="b">
        <f aca="false">_xlfn.ISFORMULA(Projection!D10)</f>
        <v>1</v>
      </c>
    </row>
    <row r="1065" customFormat="false" ht="22" hidden="false" customHeight="true" outlineLevel="0" collapsed="false">
      <c r="A1065" s="33" t="s">
        <v>1298</v>
      </c>
      <c r="B1065" s="33" t="b">
        <f aca="false">_xlfn.ISFORMULA(Projection!E10)</f>
        <v>1</v>
      </c>
    </row>
    <row r="1066" customFormat="false" ht="22" hidden="false" customHeight="true" outlineLevel="0" collapsed="false">
      <c r="A1066" s="33" t="s">
        <v>1299</v>
      </c>
      <c r="B1066" s="33" t="b">
        <f aca="false">_xlfn.ISFORMULA(Projection!F10)</f>
        <v>1</v>
      </c>
    </row>
    <row r="1067" customFormat="false" ht="22" hidden="false" customHeight="true" outlineLevel="0" collapsed="false">
      <c r="A1067" s="33" t="s">
        <v>1300</v>
      </c>
      <c r="B1067" s="33" t="b">
        <f aca="false">_xlfn.ISFORMULA(Projection!G10)</f>
        <v>1</v>
      </c>
    </row>
    <row r="1068" customFormat="false" ht="22" hidden="false" customHeight="true" outlineLevel="0" collapsed="false">
      <c r="A1068" s="33" t="s">
        <v>1301</v>
      </c>
      <c r="B1068" s="33" t="b">
        <f aca="false">_xlfn.ISFORMULA(Projection!H10)</f>
        <v>1</v>
      </c>
    </row>
    <row r="1069" customFormat="false" ht="22" hidden="false" customHeight="true" outlineLevel="0" collapsed="false">
      <c r="A1069" s="33" t="s">
        <v>1302</v>
      </c>
      <c r="B1069" s="33" t="b">
        <f aca="false">_xlfn.ISFORMULA(Projection!I10)</f>
        <v>1</v>
      </c>
    </row>
    <row r="1070" customFormat="false" ht="22" hidden="false" customHeight="true" outlineLevel="0" collapsed="false">
      <c r="A1070" s="33" t="s">
        <v>1303</v>
      </c>
      <c r="B1070" s="33" t="b">
        <f aca="false">_xlfn.ISFORMULA(Projection!J10)</f>
        <v>1</v>
      </c>
    </row>
    <row r="1071" customFormat="false" ht="22" hidden="false" customHeight="true" outlineLevel="0" collapsed="false">
      <c r="A1071" s="33" t="s">
        <v>1304</v>
      </c>
      <c r="B1071" s="33" t="b">
        <f aca="false">_xlfn.ISFORMULA(Projection!K10)</f>
        <v>1</v>
      </c>
    </row>
    <row r="1072" customFormat="false" ht="22" hidden="false" customHeight="true" outlineLevel="0" collapsed="false">
      <c r="A1072" s="33" t="s">
        <v>1305</v>
      </c>
      <c r="B1072" s="33" t="b">
        <f aca="false">_xlfn.ISFORMULA(Projection!L10)</f>
        <v>1</v>
      </c>
    </row>
    <row r="1073" customFormat="false" ht="22" hidden="false" customHeight="true" outlineLevel="0" collapsed="false">
      <c r="A1073" s="33" t="s">
        <v>1306</v>
      </c>
      <c r="B1073" s="33" t="b">
        <f aca="false">_xlfn.ISFORMULA(Projection!M10)</f>
        <v>1</v>
      </c>
    </row>
    <row r="1074" customFormat="false" ht="22" hidden="false" customHeight="true" outlineLevel="0" collapsed="false">
      <c r="A1074" s="33" t="s">
        <v>1307</v>
      </c>
      <c r="B1074" s="33" t="b">
        <f aca="false">_xlfn.ISFORMULA(Projection!N10)</f>
        <v>1</v>
      </c>
    </row>
    <row r="1075" customFormat="false" ht="22" hidden="false" customHeight="true" outlineLevel="0" collapsed="false">
      <c r="A1075" s="33" t="s">
        <v>1308</v>
      </c>
      <c r="B1075" s="33" t="b">
        <f aca="false">_xlfn.ISFORMULA(Projection!O10)</f>
        <v>1</v>
      </c>
    </row>
    <row r="1076" customFormat="false" ht="22" hidden="false" customHeight="true" outlineLevel="0" collapsed="false">
      <c r="A1076" s="33" t="s">
        <v>1309</v>
      </c>
      <c r="B1076" s="33" t="b">
        <f aca="false">_xlfn.ISFORMULA(Projection!P10)</f>
        <v>1</v>
      </c>
    </row>
    <row r="1077" customFormat="false" ht="22" hidden="false" customHeight="true" outlineLevel="0" collapsed="false">
      <c r="A1077" s="33" t="s">
        <v>1310</v>
      </c>
      <c r="B1077" s="33" t="b">
        <f aca="false">_xlfn.ISFORMULA(Projection!Q10)</f>
        <v>1</v>
      </c>
    </row>
    <row r="1078" customFormat="false" ht="22" hidden="false" customHeight="true" outlineLevel="0" collapsed="false">
      <c r="A1078" s="33" t="s">
        <v>1311</v>
      </c>
      <c r="B1078" s="33" t="b">
        <f aca="false">_xlfn.ISFORMULA(Projection!R10)</f>
        <v>1</v>
      </c>
    </row>
    <row r="1079" customFormat="false" ht="22" hidden="false" customHeight="true" outlineLevel="0" collapsed="false">
      <c r="A1079" s="33" t="s">
        <v>1312</v>
      </c>
      <c r="B1079" s="33" t="b">
        <f aca="false">_xlfn.ISFORMULA(Projection!S10)</f>
        <v>1</v>
      </c>
    </row>
    <row r="1080" customFormat="false" ht="22" hidden="false" customHeight="true" outlineLevel="0" collapsed="false">
      <c r="A1080" s="33" t="s">
        <v>1313</v>
      </c>
      <c r="B1080" s="33" t="b">
        <f aca="false">_xlfn.ISFORMULA(Projection!B11)</f>
        <v>1</v>
      </c>
    </row>
    <row r="1081" customFormat="false" ht="22" hidden="false" customHeight="true" outlineLevel="0" collapsed="false">
      <c r="A1081" s="33" t="s">
        <v>1314</v>
      </c>
      <c r="B1081" s="33" t="b">
        <f aca="false">_xlfn.ISFORMULA(Projection!C11)</f>
        <v>1</v>
      </c>
    </row>
    <row r="1082" customFormat="false" ht="22" hidden="false" customHeight="true" outlineLevel="0" collapsed="false">
      <c r="A1082" s="33" t="s">
        <v>1315</v>
      </c>
      <c r="B1082" s="33" t="b">
        <f aca="false">_xlfn.ISFORMULA(Projection!D11)</f>
        <v>1</v>
      </c>
    </row>
    <row r="1083" customFormat="false" ht="22" hidden="false" customHeight="true" outlineLevel="0" collapsed="false">
      <c r="A1083" s="33" t="s">
        <v>1316</v>
      </c>
      <c r="B1083" s="33" t="b">
        <f aca="false">_xlfn.ISFORMULA(Projection!E11)</f>
        <v>1</v>
      </c>
    </row>
    <row r="1084" customFormat="false" ht="22" hidden="false" customHeight="true" outlineLevel="0" collapsed="false">
      <c r="A1084" s="33" t="s">
        <v>1317</v>
      </c>
      <c r="B1084" s="33" t="b">
        <f aca="false">_xlfn.ISFORMULA(Projection!F11)</f>
        <v>1</v>
      </c>
    </row>
    <row r="1085" customFormat="false" ht="22" hidden="false" customHeight="true" outlineLevel="0" collapsed="false">
      <c r="A1085" s="33" t="s">
        <v>1318</v>
      </c>
      <c r="B1085" s="33" t="b">
        <f aca="false">_xlfn.ISFORMULA(Projection!G11)</f>
        <v>1</v>
      </c>
    </row>
    <row r="1086" customFormat="false" ht="22" hidden="false" customHeight="true" outlineLevel="0" collapsed="false">
      <c r="A1086" s="33" t="s">
        <v>1319</v>
      </c>
      <c r="B1086" s="33" t="b">
        <f aca="false">_xlfn.ISFORMULA(Projection!H11)</f>
        <v>1</v>
      </c>
    </row>
    <row r="1087" customFormat="false" ht="22" hidden="false" customHeight="true" outlineLevel="0" collapsed="false">
      <c r="A1087" s="33" t="s">
        <v>1320</v>
      </c>
      <c r="B1087" s="33" t="b">
        <f aca="false">_xlfn.ISFORMULA(Projection!I11)</f>
        <v>1</v>
      </c>
    </row>
    <row r="1088" customFormat="false" ht="22" hidden="false" customHeight="true" outlineLevel="0" collapsed="false">
      <c r="A1088" s="33" t="s">
        <v>1321</v>
      </c>
      <c r="B1088" s="33" t="b">
        <f aca="false">_xlfn.ISFORMULA(Projection!J11)</f>
        <v>1</v>
      </c>
    </row>
    <row r="1089" customFormat="false" ht="22" hidden="false" customHeight="true" outlineLevel="0" collapsed="false">
      <c r="A1089" s="33" t="s">
        <v>1322</v>
      </c>
      <c r="B1089" s="33" t="b">
        <f aca="false">_xlfn.ISFORMULA(Projection!K11)</f>
        <v>1</v>
      </c>
    </row>
    <row r="1090" customFormat="false" ht="22" hidden="false" customHeight="true" outlineLevel="0" collapsed="false">
      <c r="A1090" s="33" t="s">
        <v>1323</v>
      </c>
      <c r="B1090" s="33" t="b">
        <f aca="false">_xlfn.ISFORMULA(Projection!L11)</f>
        <v>1</v>
      </c>
    </row>
    <row r="1091" customFormat="false" ht="22" hidden="false" customHeight="true" outlineLevel="0" collapsed="false">
      <c r="A1091" s="33" t="s">
        <v>1324</v>
      </c>
      <c r="B1091" s="33" t="b">
        <f aca="false">_xlfn.ISFORMULA(Projection!M11)</f>
        <v>1</v>
      </c>
    </row>
    <row r="1092" customFormat="false" ht="22" hidden="false" customHeight="true" outlineLevel="0" collapsed="false">
      <c r="A1092" s="33" t="s">
        <v>1325</v>
      </c>
      <c r="B1092" s="33" t="b">
        <f aca="false">_xlfn.ISFORMULA(Projection!N11)</f>
        <v>1</v>
      </c>
    </row>
    <row r="1093" customFormat="false" ht="22" hidden="false" customHeight="true" outlineLevel="0" collapsed="false">
      <c r="A1093" s="33" t="s">
        <v>1326</v>
      </c>
      <c r="B1093" s="33" t="b">
        <f aca="false">_xlfn.ISFORMULA(Projection!O11)</f>
        <v>1</v>
      </c>
    </row>
    <row r="1094" customFormat="false" ht="22" hidden="false" customHeight="true" outlineLevel="0" collapsed="false">
      <c r="A1094" s="33" t="s">
        <v>1327</v>
      </c>
      <c r="B1094" s="33" t="b">
        <f aca="false">_xlfn.ISFORMULA(Projection!P11)</f>
        <v>1</v>
      </c>
    </row>
    <row r="1095" customFormat="false" ht="22" hidden="false" customHeight="true" outlineLevel="0" collapsed="false">
      <c r="A1095" s="33" t="s">
        <v>1328</v>
      </c>
      <c r="B1095" s="33" t="b">
        <f aca="false">_xlfn.ISFORMULA(Projection!Q11)</f>
        <v>1</v>
      </c>
    </row>
    <row r="1096" customFormat="false" ht="22" hidden="false" customHeight="true" outlineLevel="0" collapsed="false">
      <c r="A1096" s="33" t="s">
        <v>1329</v>
      </c>
      <c r="B1096" s="33" t="b">
        <f aca="false">_xlfn.ISFORMULA(Projection!R11)</f>
        <v>1</v>
      </c>
    </row>
    <row r="1097" customFormat="false" ht="22" hidden="false" customHeight="true" outlineLevel="0" collapsed="false">
      <c r="A1097" s="33" t="s">
        <v>1330</v>
      </c>
      <c r="B1097" s="33" t="b">
        <f aca="false">_xlfn.ISFORMULA(Projection!S11)</f>
        <v>1</v>
      </c>
    </row>
    <row r="1098" customFormat="false" ht="22" hidden="false" customHeight="true" outlineLevel="0" collapsed="false">
      <c r="A1098" s="33" t="s">
        <v>1331</v>
      </c>
      <c r="B1098" s="33" t="b">
        <f aca="false">_xlfn.ISFORMULA(Projection!B12)</f>
        <v>1</v>
      </c>
    </row>
    <row r="1099" customFormat="false" ht="22" hidden="false" customHeight="true" outlineLevel="0" collapsed="false">
      <c r="A1099" s="33" t="s">
        <v>1332</v>
      </c>
      <c r="B1099" s="33" t="b">
        <f aca="false">_xlfn.ISFORMULA(Projection!C12)</f>
        <v>1</v>
      </c>
    </row>
    <row r="1100" customFormat="false" ht="22" hidden="false" customHeight="true" outlineLevel="0" collapsed="false">
      <c r="A1100" s="33" t="s">
        <v>1333</v>
      </c>
      <c r="B1100" s="33" t="b">
        <f aca="false">_xlfn.ISFORMULA(Projection!D12)</f>
        <v>1</v>
      </c>
    </row>
    <row r="1101" customFormat="false" ht="22" hidden="false" customHeight="true" outlineLevel="0" collapsed="false">
      <c r="A1101" s="33" t="s">
        <v>1334</v>
      </c>
      <c r="B1101" s="33" t="b">
        <f aca="false">_xlfn.ISFORMULA(Projection!E12)</f>
        <v>1</v>
      </c>
    </row>
    <row r="1102" customFormat="false" ht="22" hidden="false" customHeight="true" outlineLevel="0" collapsed="false">
      <c r="A1102" s="33" t="s">
        <v>1335</v>
      </c>
      <c r="B1102" s="33" t="b">
        <f aca="false">_xlfn.ISFORMULA(Projection!F12)</f>
        <v>1</v>
      </c>
    </row>
    <row r="1103" customFormat="false" ht="22" hidden="false" customHeight="true" outlineLevel="0" collapsed="false">
      <c r="A1103" s="33" t="s">
        <v>1336</v>
      </c>
      <c r="B1103" s="33" t="b">
        <f aca="false">_xlfn.ISFORMULA(Projection!G12)</f>
        <v>1</v>
      </c>
    </row>
    <row r="1104" customFormat="false" ht="22" hidden="false" customHeight="true" outlineLevel="0" collapsed="false">
      <c r="A1104" s="33" t="s">
        <v>1337</v>
      </c>
      <c r="B1104" s="33" t="b">
        <f aca="false">_xlfn.ISFORMULA(Projection!H12)</f>
        <v>1</v>
      </c>
    </row>
    <row r="1105" customFormat="false" ht="22" hidden="false" customHeight="true" outlineLevel="0" collapsed="false">
      <c r="A1105" s="33" t="s">
        <v>1338</v>
      </c>
      <c r="B1105" s="33" t="b">
        <f aca="false">_xlfn.ISFORMULA(Projection!I12)</f>
        <v>1</v>
      </c>
    </row>
    <row r="1106" customFormat="false" ht="22" hidden="false" customHeight="true" outlineLevel="0" collapsed="false">
      <c r="A1106" s="33" t="s">
        <v>1339</v>
      </c>
      <c r="B1106" s="33" t="b">
        <f aca="false">_xlfn.ISFORMULA(Projection!J12)</f>
        <v>1</v>
      </c>
    </row>
    <row r="1107" customFormat="false" ht="22" hidden="false" customHeight="true" outlineLevel="0" collapsed="false">
      <c r="A1107" s="33" t="s">
        <v>1340</v>
      </c>
      <c r="B1107" s="33" t="b">
        <f aca="false">_xlfn.ISFORMULA(Projection!K12)</f>
        <v>1</v>
      </c>
    </row>
    <row r="1108" customFormat="false" ht="22" hidden="false" customHeight="true" outlineLevel="0" collapsed="false">
      <c r="A1108" s="33" t="s">
        <v>1341</v>
      </c>
      <c r="B1108" s="33" t="b">
        <f aca="false">_xlfn.ISFORMULA(Projection!L12)</f>
        <v>1</v>
      </c>
    </row>
    <row r="1109" customFormat="false" ht="22" hidden="false" customHeight="true" outlineLevel="0" collapsed="false">
      <c r="A1109" s="33" t="s">
        <v>1342</v>
      </c>
      <c r="B1109" s="33" t="b">
        <f aca="false">_xlfn.ISFORMULA(Projection!M12)</f>
        <v>1</v>
      </c>
    </row>
    <row r="1110" customFormat="false" ht="22" hidden="false" customHeight="true" outlineLevel="0" collapsed="false">
      <c r="A1110" s="33" t="s">
        <v>1343</v>
      </c>
      <c r="B1110" s="33" t="b">
        <f aca="false">_xlfn.ISFORMULA(Projection!N12)</f>
        <v>1</v>
      </c>
    </row>
    <row r="1111" customFormat="false" ht="22" hidden="false" customHeight="true" outlineLevel="0" collapsed="false">
      <c r="A1111" s="33" t="s">
        <v>1344</v>
      </c>
      <c r="B1111" s="33" t="b">
        <f aca="false">_xlfn.ISFORMULA(Projection!O12)</f>
        <v>1</v>
      </c>
    </row>
    <row r="1112" customFormat="false" ht="22" hidden="false" customHeight="true" outlineLevel="0" collapsed="false">
      <c r="A1112" s="33" t="s">
        <v>1345</v>
      </c>
      <c r="B1112" s="33" t="b">
        <f aca="false">_xlfn.ISFORMULA(Projection!P12)</f>
        <v>1</v>
      </c>
    </row>
    <row r="1113" customFormat="false" ht="22" hidden="false" customHeight="true" outlineLevel="0" collapsed="false">
      <c r="A1113" s="33" t="s">
        <v>1346</v>
      </c>
      <c r="B1113" s="33" t="b">
        <f aca="false">_xlfn.ISFORMULA(Projection!Q12)</f>
        <v>1</v>
      </c>
    </row>
    <row r="1114" customFormat="false" ht="22" hidden="false" customHeight="true" outlineLevel="0" collapsed="false">
      <c r="A1114" s="33" t="s">
        <v>1347</v>
      </c>
      <c r="B1114" s="33" t="b">
        <f aca="false">_xlfn.ISFORMULA(Projection!R12)</f>
        <v>1</v>
      </c>
    </row>
    <row r="1115" customFormat="false" ht="22" hidden="false" customHeight="true" outlineLevel="0" collapsed="false">
      <c r="A1115" s="33" t="s">
        <v>1348</v>
      </c>
      <c r="B1115" s="33" t="b">
        <f aca="false">_xlfn.ISFORMULA(Projection!S12)</f>
        <v>1</v>
      </c>
    </row>
    <row r="1116" customFormat="false" ht="22" hidden="false" customHeight="true" outlineLevel="0" collapsed="false">
      <c r="A1116" s="33" t="s">
        <v>1349</v>
      </c>
      <c r="B1116" s="33" t="b">
        <f aca="false">_xlfn.ISFORMULA(Projection!B13)</f>
        <v>1</v>
      </c>
    </row>
    <row r="1117" customFormat="false" ht="22" hidden="false" customHeight="true" outlineLevel="0" collapsed="false">
      <c r="A1117" s="33" t="s">
        <v>1350</v>
      </c>
      <c r="B1117" s="33" t="b">
        <f aca="false">_xlfn.ISFORMULA(Projection!C13)</f>
        <v>1</v>
      </c>
    </row>
    <row r="1118" customFormat="false" ht="22" hidden="false" customHeight="true" outlineLevel="0" collapsed="false">
      <c r="A1118" s="33" t="s">
        <v>1351</v>
      </c>
      <c r="B1118" s="33" t="b">
        <f aca="false">_xlfn.ISFORMULA(Projection!D13)</f>
        <v>1</v>
      </c>
    </row>
    <row r="1119" customFormat="false" ht="22" hidden="false" customHeight="true" outlineLevel="0" collapsed="false">
      <c r="A1119" s="33" t="s">
        <v>1352</v>
      </c>
      <c r="B1119" s="33" t="b">
        <f aca="false">_xlfn.ISFORMULA(Projection!E13)</f>
        <v>1</v>
      </c>
    </row>
    <row r="1120" customFormat="false" ht="22" hidden="false" customHeight="true" outlineLevel="0" collapsed="false">
      <c r="A1120" s="33" t="s">
        <v>1353</v>
      </c>
      <c r="B1120" s="33" t="b">
        <f aca="false">_xlfn.ISFORMULA(Projection!F13)</f>
        <v>1</v>
      </c>
    </row>
    <row r="1121" customFormat="false" ht="22" hidden="false" customHeight="true" outlineLevel="0" collapsed="false">
      <c r="A1121" s="33" t="s">
        <v>1354</v>
      </c>
      <c r="B1121" s="33" t="b">
        <f aca="false">_xlfn.ISFORMULA(Projection!G13)</f>
        <v>1</v>
      </c>
    </row>
    <row r="1122" customFormat="false" ht="22" hidden="false" customHeight="true" outlineLevel="0" collapsed="false">
      <c r="A1122" s="33" t="s">
        <v>1355</v>
      </c>
      <c r="B1122" s="33" t="b">
        <f aca="false">_xlfn.ISFORMULA(Projection!H13)</f>
        <v>1</v>
      </c>
    </row>
    <row r="1123" customFormat="false" ht="22" hidden="false" customHeight="true" outlineLevel="0" collapsed="false">
      <c r="A1123" s="33" t="s">
        <v>1356</v>
      </c>
      <c r="B1123" s="33" t="b">
        <f aca="false">_xlfn.ISFORMULA(Projection!I13)</f>
        <v>1</v>
      </c>
    </row>
    <row r="1124" customFormat="false" ht="22" hidden="false" customHeight="true" outlineLevel="0" collapsed="false">
      <c r="A1124" s="33" t="s">
        <v>1357</v>
      </c>
      <c r="B1124" s="33" t="b">
        <f aca="false">_xlfn.ISFORMULA(Projection!J13)</f>
        <v>1</v>
      </c>
    </row>
    <row r="1125" customFormat="false" ht="22" hidden="false" customHeight="true" outlineLevel="0" collapsed="false">
      <c r="A1125" s="33" t="s">
        <v>1358</v>
      </c>
      <c r="B1125" s="33" t="b">
        <f aca="false">_xlfn.ISFORMULA(Projection!K13)</f>
        <v>1</v>
      </c>
    </row>
    <row r="1126" customFormat="false" ht="22" hidden="false" customHeight="true" outlineLevel="0" collapsed="false">
      <c r="A1126" s="33" t="s">
        <v>1359</v>
      </c>
      <c r="B1126" s="33" t="b">
        <f aca="false">_xlfn.ISFORMULA(Projection!L13)</f>
        <v>1</v>
      </c>
    </row>
    <row r="1127" customFormat="false" ht="22" hidden="false" customHeight="true" outlineLevel="0" collapsed="false">
      <c r="A1127" s="33" t="s">
        <v>1360</v>
      </c>
      <c r="B1127" s="33" t="b">
        <f aca="false">_xlfn.ISFORMULA(Projection!M13)</f>
        <v>1</v>
      </c>
    </row>
    <row r="1128" customFormat="false" ht="22" hidden="false" customHeight="true" outlineLevel="0" collapsed="false">
      <c r="A1128" s="33" t="s">
        <v>1361</v>
      </c>
      <c r="B1128" s="33" t="b">
        <f aca="false">_xlfn.ISFORMULA(Projection!N13)</f>
        <v>1</v>
      </c>
    </row>
    <row r="1129" customFormat="false" ht="22" hidden="false" customHeight="true" outlineLevel="0" collapsed="false">
      <c r="A1129" s="33" t="s">
        <v>1362</v>
      </c>
      <c r="B1129" s="33" t="b">
        <f aca="false">_xlfn.ISFORMULA(Projection!O13)</f>
        <v>1</v>
      </c>
    </row>
    <row r="1130" customFormat="false" ht="22" hidden="false" customHeight="true" outlineLevel="0" collapsed="false">
      <c r="A1130" s="33" t="s">
        <v>1363</v>
      </c>
      <c r="B1130" s="33" t="b">
        <f aca="false">_xlfn.ISFORMULA(Projection!P13)</f>
        <v>1</v>
      </c>
    </row>
    <row r="1131" customFormat="false" ht="22" hidden="false" customHeight="true" outlineLevel="0" collapsed="false">
      <c r="A1131" s="33" t="s">
        <v>1364</v>
      </c>
      <c r="B1131" s="33" t="b">
        <f aca="false">_xlfn.ISFORMULA(Projection!Q13)</f>
        <v>1</v>
      </c>
    </row>
    <row r="1132" customFormat="false" ht="22" hidden="false" customHeight="true" outlineLevel="0" collapsed="false">
      <c r="A1132" s="33" t="s">
        <v>1365</v>
      </c>
      <c r="B1132" s="33" t="b">
        <f aca="false">_xlfn.ISFORMULA(Projection!R13)</f>
        <v>1</v>
      </c>
    </row>
    <row r="1133" customFormat="false" ht="22" hidden="false" customHeight="true" outlineLevel="0" collapsed="false">
      <c r="A1133" s="33" t="s">
        <v>1366</v>
      </c>
      <c r="B1133" s="33" t="b">
        <f aca="false">_xlfn.ISFORMULA(Projection!S13)</f>
        <v>1</v>
      </c>
    </row>
    <row r="1134" customFormat="false" ht="22" hidden="false" customHeight="true" outlineLevel="0" collapsed="false">
      <c r="A1134" s="33" t="s">
        <v>1367</v>
      </c>
      <c r="B1134" s="33" t="b">
        <f aca="false">_xlfn.ISFORMULA(Projection!B14)</f>
        <v>1</v>
      </c>
    </row>
    <row r="1135" customFormat="false" ht="22" hidden="false" customHeight="true" outlineLevel="0" collapsed="false">
      <c r="A1135" s="33" t="s">
        <v>1368</v>
      </c>
      <c r="B1135" s="33" t="b">
        <f aca="false">_xlfn.ISFORMULA(Projection!C14)</f>
        <v>1</v>
      </c>
    </row>
    <row r="1136" customFormat="false" ht="22" hidden="false" customHeight="true" outlineLevel="0" collapsed="false">
      <c r="A1136" s="33" t="s">
        <v>1369</v>
      </c>
      <c r="B1136" s="33" t="b">
        <f aca="false">_xlfn.ISFORMULA(Projection!D14)</f>
        <v>1</v>
      </c>
    </row>
    <row r="1137" customFormat="false" ht="22" hidden="false" customHeight="true" outlineLevel="0" collapsed="false">
      <c r="A1137" s="33" t="s">
        <v>1370</v>
      </c>
      <c r="B1137" s="33" t="b">
        <f aca="false">_xlfn.ISFORMULA(Projection!E14)</f>
        <v>1</v>
      </c>
    </row>
    <row r="1138" customFormat="false" ht="22" hidden="false" customHeight="true" outlineLevel="0" collapsed="false">
      <c r="A1138" s="33" t="s">
        <v>1371</v>
      </c>
      <c r="B1138" s="33" t="b">
        <f aca="false">_xlfn.ISFORMULA(Projection!F14)</f>
        <v>1</v>
      </c>
    </row>
    <row r="1139" customFormat="false" ht="22" hidden="false" customHeight="true" outlineLevel="0" collapsed="false">
      <c r="A1139" s="33" t="s">
        <v>1372</v>
      </c>
      <c r="B1139" s="33" t="b">
        <f aca="false">_xlfn.ISFORMULA(Projection!G14)</f>
        <v>1</v>
      </c>
    </row>
    <row r="1140" customFormat="false" ht="22" hidden="false" customHeight="true" outlineLevel="0" collapsed="false">
      <c r="A1140" s="33" t="s">
        <v>1373</v>
      </c>
      <c r="B1140" s="33" t="b">
        <f aca="false">_xlfn.ISFORMULA(Projection!H14)</f>
        <v>1</v>
      </c>
    </row>
    <row r="1141" customFormat="false" ht="22" hidden="false" customHeight="true" outlineLevel="0" collapsed="false">
      <c r="A1141" s="33" t="s">
        <v>1374</v>
      </c>
      <c r="B1141" s="33" t="b">
        <f aca="false">_xlfn.ISFORMULA(Projection!I14)</f>
        <v>1</v>
      </c>
    </row>
    <row r="1142" customFormat="false" ht="22" hidden="false" customHeight="true" outlineLevel="0" collapsed="false">
      <c r="A1142" s="33" t="s">
        <v>1375</v>
      </c>
      <c r="B1142" s="33" t="b">
        <f aca="false">_xlfn.ISFORMULA(Projection!J14)</f>
        <v>1</v>
      </c>
    </row>
    <row r="1143" customFormat="false" ht="22" hidden="false" customHeight="true" outlineLevel="0" collapsed="false">
      <c r="A1143" s="33" t="s">
        <v>1376</v>
      </c>
      <c r="B1143" s="33" t="b">
        <f aca="false">_xlfn.ISFORMULA(Projection!K14)</f>
        <v>1</v>
      </c>
    </row>
    <row r="1144" customFormat="false" ht="22" hidden="false" customHeight="true" outlineLevel="0" collapsed="false">
      <c r="A1144" s="33" t="s">
        <v>1377</v>
      </c>
      <c r="B1144" s="33" t="b">
        <f aca="false">_xlfn.ISFORMULA(Projection!L14)</f>
        <v>1</v>
      </c>
    </row>
    <row r="1145" customFormat="false" ht="22" hidden="false" customHeight="true" outlineLevel="0" collapsed="false">
      <c r="A1145" s="33" t="s">
        <v>1378</v>
      </c>
      <c r="B1145" s="33" t="b">
        <f aca="false">_xlfn.ISFORMULA(Projection!M14)</f>
        <v>1</v>
      </c>
    </row>
    <row r="1146" customFormat="false" ht="22" hidden="false" customHeight="true" outlineLevel="0" collapsed="false">
      <c r="A1146" s="33" t="s">
        <v>1379</v>
      </c>
      <c r="B1146" s="33" t="b">
        <f aca="false">_xlfn.ISFORMULA(Projection!N14)</f>
        <v>1</v>
      </c>
    </row>
    <row r="1147" customFormat="false" ht="22" hidden="false" customHeight="true" outlineLevel="0" collapsed="false">
      <c r="A1147" s="33" t="s">
        <v>1380</v>
      </c>
      <c r="B1147" s="33" t="b">
        <f aca="false">_xlfn.ISFORMULA(Projection!O14)</f>
        <v>1</v>
      </c>
    </row>
    <row r="1148" customFormat="false" ht="22" hidden="false" customHeight="true" outlineLevel="0" collapsed="false">
      <c r="A1148" s="33" t="s">
        <v>1381</v>
      </c>
      <c r="B1148" s="33" t="b">
        <f aca="false">_xlfn.ISFORMULA(Projection!P14)</f>
        <v>1</v>
      </c>
    </row>
    <row r="1149" customFormat="false" ht="22" hidden="false" customHeight="true" outlineLevel="0" collapsed="false">
      <c r="A1149" s="33" t="s">
        <v>1382</v>
      </c>
      <c r="B1149" s="33" t="b">
        <f aca="false">_xlfn.ISFORMULA(Projection!Q14)</f>
        <v>1</v>
      </c>
    </row>
    <row r="1150" customFormat="false" ht="22" hidden="false" customHeight="true" outlineLevel="0" collapsed="false">
      <c r="A1150" s="33" t="s">
        <v>1383</v>
      </c>
      <c r="B1150" s="33" t="b">
        <f aca="false">_xlfn.ISFORMULA(Projection!R14)</f>
        <v>1</v>
      </c>
    </row>
    <row r="1151" customFormat="false" ht="22" hidden="false" customHeight="true" outlineLevel="0" collapsed="false">
      <c r="A1151" s="33" t="s">
        <v>1384</v>
      </c>
      <c r="B1151" s="33" t="b">
        <f aca="false">_xlfn.ISFORMULA(Projection!S14)</f>
        <v>1</v>
      </c>
    </row>
    <row r="1152" customFormat="false" ht="22" hidden="false" customHeight="true" outlineLevel="0" collapsed="false">
      <c r="A1152" s="33" t="s">
        <v>1385</v>
      </c>
      <c r="B1152" s="33" t="b">
        <f aca="false">_xlfn.ISFORMULA(Projection!B15)</f>
        <v>1</v>
      </c>
    </row>
    <row r="1153" customFormat="false" ht="22" hidden="false" customHeight="true" outlineLevel="0" collapsed="false">
      <c r="A1153" s="33" t="s">
        <v>1386</v>
      </c>
      <c r="B1153" s="33" t="b">
        <f aca="false">_xlfn.ISFORMULA(Projection!C15)</f>
        <v>1</v>
      </c>
    </row>
    <row r="1154" customFormat="false" ht="22" hidden="false" customHeight="true" outlineLevel="0" collapsed="false">
      <c r="A1154" s="33" t="s">
        <v>1387</v>
      </c>
      <c r="B1154" s="33" t="b">
        <f aca="false">_xlfn.ISFORMULA(Projection!D15)</f>
        <v>1</v>
      </c>
    </row>
    <row r="1155" customFormat="false" ht="22" hidden="false" customHeight="true" outlineLevel="0" collapsed="false">
      <c r="A1155" s="33" t="s">
        <v>1388</v>
      </c>
      <c r="B1155" s="33" t="b">
        <f aca="false">_xlfn.ISFORMULA(Projection!E15)</f>
        <v>1</v>
      </c>
    </row>
    <row r="1156" customFormat="false" ht="22" hidden="false" customHeight="true" outlineLevel="0" collapsed="false">
      <c r="A1156" s="33" t="s">
        <v>1389</v>
      </c>
      <c r="B1156" s="33" t="b">
        <f aca="false">_xlfn.ISFORMULA(Projection!F15)</f>
        <v>1</v>
      </c>
    </row>
    <row r="1157" customFormat="false" ht="22" hidden="false" customHeight="true" outlineLevel="0" collapsed="false">
      <c r="A1157" s="33" t="s">
        <v>1390</v>
      </c>
      <c r="B1157" s="33" t="b">
        <f aca="false">_xlfn.ISFORMULA(Projection!G15)</f>
        <v>1</v>
      </c>
    </row>
    <row r="1158" customFormat="false" ht="22" hidden="false" customHeight="true" outlineLevel="0" collapsed="false">
      <c r="A1158" s="33" t="s">
        <v>1391</v>
      </c>
      <c r="B1158" s="33" t="b">
        <f aca="false">_xlfn.ISFORMULA(Projection!H15)</f>
        <v>1</v>
      </c>
    </row>
    <row r="1159" customFormat="false" ht="22" hidden="false" customHeight="true" outlineLevel="0" collapsed="false">
      <c r="A1159" s="33" t="s">
        <v>1392</v>
      </c>
      <c r="B1159" s="33" t="b">
        <f aca="false">_xlfn.ISFORMULA(Projection!I15)</f>
        <v>1</v>
      </c>
    </row>
    <row r="1160" customFormat="false" ht="22" hidden="false" customHeight="true" outlineLevel="0" collapsed="false">
      <c r="A1160" s="33" t="s">
        <v>1393</v>
      </c>
      <c r="B1160" s="33" t="b">
        <f aca="false">_xlfn.ISFORMULA(Projection!J15)</f>
        <v>1</v>
      </c>
    </row>
    <row r="1161" customFormat="false" ht="22" hidden="false" customHeight="true" outlineLevel="0" collapsed="false">
      <c r="A1161" s="33" t="s">
        <v>1394</v>
      </c>
      <c r="B1161" s="33" t="b">
        <f aca="false">_xlfn.ISFORMULA(Projection!K15)</f>
        <v>1</v>
      </c>
    </row>
    <row r="1162" customFormat="false" ht="22" hidden="false" customHeight="true" outlineLevel="0" collapsed="false">
      <c r="A1162" s="33" t="s">
        <v>1395</v>
      </c>
      <c r="B1162" s="33" t="b">
        <f aca="false">_xlfn.ISFORMULA(Projection!L15)</f>
        <v>1</v>
      </c>
    </row>
    <row r="1163" customFormat="false" ht="22" hidden="false" customHeight="true" outlineLevel="0" collapsed="false">
      <c r="A1163" s="33" t="s">
        <v>1396</v>
      </c>
      <c r="B1163" s="33" t="b">
        <f aca="false">_xlfn.ISFORMULA(Projection!M15)</f>
        <v>1</v>
      </c>
    </row>
    <row r="1164" customFormat="false" ht="22" hidden="false" customHeight="true" outlineLevel="0" collapsed="false">
      <c r="A1164" s="33" t="s">
        <v>1397</v>
      </c>
      <c r="B1164" s="33" t="b">
        <f aca="false">_xlfn.ISFORMULA(Projection!N15)</f>
        <v>1</v>
      </c>
    </row>
    <row r="1165" customFormat="false" ht="22" hidden="false" customHeight="true" outlineLevel="0" collapsed="false">
      <c r="A1165" s="33" t="s">
        <v>1398</v>
      </c>
      <c r="B1165" s="33" t="b">
        <f aca="false">_xlfn.ISFORMULA(Projection!O15)</f>
        <v>1</v>
      </c>
    </row>
    <row r="1166" customFormat="false" ht="22" hidden="false" customHeight="true" outlineLevel="0" collapsed="false">
      <c r="A1166" s="33" t="s">
        <v>1399</v>
      </c>
      <c r="B1166" s="33" t="b">
        <f aca="false">_xlfn.ISFORMULA(Projection!P15)</f>
        <v>1</v>
      </c>
    </row>
    <row r="1167" customFormat="false" ht="22" hidden="false" customHeight="true" outlineLevel="0" collapsed="false">
      <c r="A1167" s="33" t="s">
        <v>1400</v>
      </c>
      <c r="B1167" s="33" t="b">
        <f aca="false">_xlfn.ISFORMULA(Projection!Q15)</f>
        <v>1</v>
      </c>
    </row>
    <row r="1168" customFormat="false" ht="22" hidden="false" customHeight="true" outlineLevel="0" collapsed="false">
      <c r="A1168" s="33" t="s">
        <v>1401</v>
      </c>
      <c r="B1168" s="33" t="b">
        <f aca="false">_xlfn.ISFORMULA(Projection!R15)</f>
        <v>1</v>
      </c>
    </row>
    <row r="1169" customFormat="false" ht="22" hidden="false" customHeight="true" outlineLevel="0" collapsed="false">
      <c r="A1169" s="33" t="s">
        <v>1402</v>
      </c>
      <c r="B1169" s="33" t="b">
        <f aca="false">_xlfn.ISFORMULA(Projection!S15)</f>
        <v>1</v>
      </c>
    </row>
    <row r="1170" customFormat="false" ht="22" hidden="false" customHeight="true" outlineLevel="0" collapsed="false">
      <c r="A1170" s="33" t="s">
        <v>1403</v>
      </c>
      <c r="B1170" s="33" t="b">
        <f aca="false">_xlfn.ISFORMULA(Projection!B16)</f>
        <v>1</v>
      </c>
    </row>
    <row r="1171" customFormat="false" ht="22" hidden="false" customHeight="true" outlineLevel="0" collapsed="false">
      <c r="A1171" s="33" t="s">
        <v>1404</v>
      </c>
      <c r="B1171" s="33" t="b">
        <f aca="false">_xlfn.ISFORMULA(Projection!C16)</f>
        <v>1</v>
      </c>
    </row>
    <row r="1172" customFormat="false" ht="22" hidden="false" customHeight="true" outlineLevel="0" collapsed="false">
      <c r="A1172" s="33" t="s">
        <v>1405</v>
      </c>
      <c r="B1172" s="33" t="b">
        <f aca="false">_xlfn.ISFORMULA(Projection!D16)</f>
        <v>1</v>
      </c>
    </row>
    <row r="1173" customFormat="false" ht="22" hidden="false" customHeight="true" outlineLevel="0" collapsed="false">
      <c r="A1173" s="33" t="s">
        <v>1406</v>
      </c>
      <c r="B1173" s="33" t="b">
        <f aca="false">_xlfn.ISFORMULA(Projection!E16)</f>
        <v>1</v>
      </c>
    </row>
    <row r="1174" customFormat="false" ht="22" hidden="false" customHeight="true" outlineLevel="0" collapsed="false">
      <c r="A1174" s="33" t="s">
        <v>1407</v>
      </c>
      <c r="B1174" s="33" t="b">
        <f aca="false">_xlfn.ISFORMULA(Projection!F16)</f>
        <v>1</v>
      </c>
    </row>
    <row r="1175" customFormat="false" ht="22" hidden="false" customHeight="true" outlineLevel="0" collapsed="false">
      <c r="A1175" s="33" t="s">
        <v>1408</v>
      </c>
      <c r="B1175" s="33" t="b">
        <f aca="false">_xlfn.ISFORMULA(Projection!G16)</f>
        <v>1</v>
      </c>
    </row>
    <row r="1176" customFormat="false" ht="22" hidden="false" customHeight="true" outlineLevel="0" collapsed="false">
      <c r="A1176" s="33" t="s">
        <v>1409</v>
      </c>
      <c r="B1176" s="33" t="b">
        <f aca="false">_xlfn.ISFORMULA(Projection!H16)</f>
        <v>1</v>
      </c>
    </row>
    <row r="1177" customFormat="false" ht="22" hidden="false" customHeight="true" outlineLevel="0" collapsed="false">
      <c r="A1177" s="33" t="s">
        <v>1410</v>
      </c>
      <c r="B1177" s="33" t="b">
        <f aca="false">_xlfn.ISFORMULA(Projection!I16)</f>
        <v>1</v>
      </c>
    </row>
    <row r="1178" customFormat="false" ht="22" hidden="false" customHeight="true" outlineLevel="0" collapsed="false">
      <c r="A1178" s="33" t="s">
        <v>1411</v>
      </c>
      <c r="B1178" s="33" t="b">
        <f aca="false">_xlfn.ISFORMULA(Projection!J16)</f>
        <v>1</v>
      </c>
    </row>
    <row r="1179" customFormat="false" ht="22" hidden="false" customHeight="true" outlineLevel="0" collapsed="false">
      <c r="A1179" s="33" t="s">
        <v>1412</v>
      </c>
      <c r="B1179" s="33" t="b">
        <f aca="false">_xlfn.ISFORMULA(Projection!K16)</f>
        <v>1</v>
      </c>
    </row>
    <row r="1180" customFormat="false" ht="22" hidden="false" customHeight="true" outlineLevel="0" collapsed="false">
      <c r="A1180" s="33" t="s">
        <v>1413</v>
      </c>
      <c r="B1180" s="33" t="b">
        <f aca="false">_xlfn.ISFORMULA(Projection!L16)</f>
        <v>1</v>
      </c>
    </row>
    <row r="1181" customFormat="false" ht="22" hidden="false" customHeight="true" outlineLevel="0" collapsed="false">
      <c r="A1181" s="33" t="s">
        <v>1414</v>
      </c>
      <c r="B1181" s="33" t="b">
        <f aca="false">_xlfn.ISFORMULA(Projection!M16)</f>
        <v>1</v>
      </c>
    </row>
    <row r="1182" customFormat="false" ht="22" hidden="false" customHeight="true" outlineLevel="0" collapsed="false">
      <c r="A1182" s="33" t="s">
        <v>1415</v>
      </c>
      <c r="B1182" s="33" t="b">
        <f aca="false">_xlfn.ISFORMULA(Projection!N16)</f>
        <v>1</v>
      </c>
    </row>
    <row r="1183" customFormat="false" ht="22" hidden="false" customHeight="true" outlineLevel="0" collapsed="false">
      <c r="A1183" s="33" t="s">
        <v>1416</v>
      </c>
      <c r="B1183" s="33" t="b">
        <f aca="false">_xlfn.ISFORMULA(Projection!O16)</f>
        <v>1</v>
      </c>
    </row>
    <row r="1184" customFormat="false" ht="22" hidden="false" customHeight="true" outlineLevel="0" collapsed="false">
      <c r="A1184" s="33" t="s">
        <v>1417</v>
      </c>
      <c r="B1184" s="33" t="b">
        <f aca="false">_xlfn.ISFORMULA(Projection!P16)</f>
        <v>1</v>
      </c>
    </row>
    <row r="1185" customFormat="false" ht="22" hidden="false" customHeight="true" outlineLevel="0" collapsed="false">
      <c r="A1185" s="33" t="s">
        <v>1418</v>
      </c>
      <c r="B1185" s="33" t="b">
        <f aca="false">_xlfn.ISFORMULA(Projection!Q16)</f>
        <v>1</v>
      </c>
    </row>
    <row r="1186" customFormat="false" ht="22" hidden="false" customHeight="true" outlineLevel="0" collapsed="false">
      <c r="A1186" s="33" t="s">
        <v>1419</v>
      </c>
      <c r="B1186" s="33" t="b">
        <f aca="false">_xlfn.ISFORMULA(Projection!R16)</f>
        <v>1</v>
      </c>
    </row>
    <row r="1187" customFormat="false" ht="22" hidden="false" customHeight="true" outlineLevel="0" collapsed="false">
      <c r="A1187" s="33" t="s">
        <v>1420</v>
      </c>
      <c r="B1187" s="33" t="b">
        <f aca="false">_xlfn.ISFORMULA(Projection!S16)</f>
        <v>1</v>
      </c>
    </row>
    <row r="1188" customFormat="false" ht="22" hidden="false" customHeight="true" outlineLevel="0" collapsed="false">
      <c r="A1188" s="33" t="s">
        <v>1421</v>
      </c>
      <c r="B1188" s="33" t="b">
        <f aca="false">_xlfn.ISFORMULA(Projection!B17)</f>
        <v>1</v>
      </c>
    </row>
    <row r="1189" customFormat="false" ht="22" hidden="false" customHeight="true" outlineLevel="0" collapsed="false">
      <c r="A1189" s="33" t="s">
        <v>1422</v>
      </c>
      <c r="B1189" s="33" t="b">
        <f aca="false">_xlfn.ISFORMULA(Projection!C17)</f>
        <v>1</v>
      </c>
    </row>
    <row r="1190" customFormat="false" ht="22" hidden="false" customHeight="true" outlineLevel="0" collapsed="false">
      <c r="A1190" s="33" t="s">
        <v>1423</v>
      </c>
      <c r="B1190" s="33" t="b">
        <f aca="false">_xlfn.ISFORMULA(Projection!D17)</f>
        <v>1</v>
      </c>
    </row>
    <row r="1191" customFormat="false" ht="22" hidden="false" customHeight="true" outlineLevel="0" collapsed="false">
      <c r="A1191" s="33" t="s">
        <v>1424</v>
      </c>
      <c r="B1191" s="33" t="b">
        <f aca="false">_xlfn.ISFORMULA(Projection!E17)</f>
        <v>1</v>
      </c>
    </row>
    <row r="1192" customFormat="false" ht="22" hidden="false" customHeight="true" outlineLevel="0" collapsed="false">
      <c r="A1192" s="33" t="s">
        <v>1425</v>
      </c>
      <c r="B1192" s="33" t="b">
        <f aca="false">_xlfn.ISFORMULA(Projection!F17)</f>
        <v>1</v>
      </c>
    </row>
    <row r="1193" customFormat="false" ht="22" hidden="false" customHeight="true" outlineLevel="0" collapsed="false">
      <c r="A1193" s="33" t="s">
        <v>1426</v>
      </c>
      <c r="B1193" s="33" t="b">
        <f aca="false">_xlfn.ISFORMULA(Projection!G17)</f>
        <v>1</v>
      </c>
    </row>
    <row r="1194" customFormat="false" ht="22" hidden="false" customHeight="true" outlineLevel="0" collapsed="false">
      <c r="A1194" s="33" t="s">
        <v>1427</v>
      </c>
      <c r="B1194" s="33" t="b">
        <f aca="false">_xlfn.ISFORMULA(Projection!H17)</f>
        <v>1</v>
      </c>
    </row>
    <row r="1195" customFormat="false" ht="22" hidden="false" customHeight="true" outlineLevel="0" collapsed="false">
      <c r="A1195" s="33" t="s">
        <v>1428</v>
      </c>
      <c r="B1195" s="33" t="b">
        <f aca="false">_xlfn.ISFORMULA(Projection!I17)</f>
        <v>1</v>
      </c>
    </row>
    <row r="1196" customFormat="false" ht="22" hidden="false" customHeight="true" outlineLevel="0" collapsed="false">
      <c r="A1196" s="33" t="s">
        <v>1429</v>
      </c>
      <c r="B1196" s="33" t="b">
        <f aca="false">_xlfn.ISFORMULA(Projection!J17)</f>
        <v>1</v>
      </c>
    </row>
    <row r="1197" customFormat="false" ht="22" hidden="false" customHeight="true" outlineLevel="0" collapsed="false">
      <c r="A1197" s="33" t="s">
        <v>1430</v>
      </c>
      <c r="B1197" s="33" t="b">
        <f aca="false">_xlfn.ISFORMULA(Projection!K17)</f>
        <v>1</v>
      </c>
    </row>
    <row r="1198" customFormat="false" ht="22" hidden="false" customHeight="true" outlineLevel="0" collapsed="false">
      <c r="A1198" s="33" t="s">
        <v>1431</v>
      </c>
      <c r="B1198" s="33" t="b">
        <f aca="false">_xlfn.ISFORMULA(Projection!L17)</f>
        <v>1</v>
      </c>
    </row>
    <row r="1199" customFormat="false" ht="22" hidden="false" customHeight="true" outlineLevel="0" collapsed="false">
      <c r="A1199" s="33" t="s">
        <v>1432</v>
      </c>
      <c r="B1199" s="33" t="b">
        <f aca="false">_xlfn.ISFORMULA(Projection!M17)</f>
        <v>1</v>
      </c>
    </row>
    <row r="1200" customFormat="false" ht="22" hidden="false" customHeight="true" outlineLevel="0" collapsed="false">
      <c r="A1200" s="33" t="s">
        <v>1433</v>
      </c>
      <c r="B1200" s="33" t="b">
        <f aca="false">_xlfn.ISFORMULA(Projection!N17)</f>
        <v>1</v>
      </c>
    </row>
    <row r="1201" customFormat="false" ht="22" hidden="false" customHeight="true" outlineLevel="0" collapsed="false">
      <c r="A1201" s="33" t="s">
        <v>1434</v>
      </c>
      <c r="B1201" s="33" t="b">
        <f aca="false">_xlfn.ISFORMULA(Projection!O17)</f>
        <v>1</v>
      </c>
    </row>
    <row r="1202" customFormat="false" ht="22" hidden="false" customHeight="true" outlineLevel="0" collapsed="false">
      <c r="A1202" s="33" t="s">
        <v>1435</v>
      </c>
      <c r="B1202" s="33" t="b">
        <f aca="false">_xlfn.ISFORMULA(Projection!P17)</f>
        <v>1</v>
      </c>
    </row>
    <row r="1203" customFormat="false" ht="22" hidden="false" customHeight="true" outlineLevel="0" collapsed="false">
      <c r="A1203" s="33" t="s">
        <v>1436</v>
      </c>
      <c r="B1203" s="33" t="b">
        <f aca="false">_xlfn.ISFORMULA(Projection!Q17)</f>
        <v>1</v>
      </c>
    </row>
    <row r="1204" customFormat="false" ht="22" hidden="false" customHeight="true" outlineLevel="0" collapsed="false">
      <c r="A1204" s="33" t="s">
        <v>1437</v>
      </c>
      <c r="B1204" s="33" t="b">
        <f aca="false">_xlfn.ISFORMULA(Projection!R17)</f>
        <v>1</v>
      </c>
    </row>
    <row r="1205" customFormat="false" ht="22" hidden="false" customHeight="true" outlineLevel="0" collapsed="false">
      <c r="A1205" s="33" t="s">
        <v>1438</v>
      </c>
      <c r="B1205" s="33" t="b">
        <f aca="false">_xlfn.ISFORMULA(Projection!S17)</f>
        <v>1</v>
      </c>
    </row>
    <row r="1206" customFormat="false" ht="22" hidden="false" customHeight="true" outlineLevel="0" collapsed="false">
      <c r="A1206" s="33" t="s">
        <v>1439</v>
      </c>
      <c r="B1206" s="33" t="b">
        <f aca="false">_xlfn.ISFORMULA(Projection!B18)</f>
        <v>1</v>
      </c>
    </row>
    <row r="1207" customFormat="false" ht="22" hidden="false" customHeight="true" outlineLevel="0" collapsed="false">
      <c r="A1207" s="33" t="s">
        <v>1440</v>
      </c>
      <c r="B1207" s="33" t="b">
        <f aca="false">_xlfn.ISFORMULA(Projection!C18)</f>
        <v>1</v>
      </c>
    </row>
    <row r="1208" customFormat="false" ht="22" hidden="false" customHeight="true" outlineLevel="0" collapsed="false">
      <c r="A1208" s="33" t="s">
        <v>1441</v>
      </c>
      <c r="B1208" s="33" t="b">
        <f aca="false">_xlfn.ISFORMULA(Projection!D18)</f>
        <v>1</v>
      </c>
    </row>
    <row r="1209" customFormat="false" ht="22" hidden="false" customHeight="true" outlineLevel="0" collapsed="false">
      <c r="A1209" s="33" t="s">
        <v>1442</v>
      </c>
      <c r="B1209" s="33" t="b">
        <f aca="false">_xlfn.ISFORMULA(Projection!E18)</f>
        <v>1</v>
      </c>
    </row>
    <row r="1210" customFormat="false" ht="22" hidden="false" customHeight="true" outlineLevel="0" collapsed="false">
      <c r="A1210" s="33" t="s">
        <v>1443</v>
      </c>
      <c r="B1210" s="33" t="b">
        <f aca="false">_xlfn.ISFORMULA(Projection!F18)</f>
        <v>1</v>
      </c>
    </row>
    <row r="1211" customFormat="false" ht="22" hidden="false" customHeight="true" outlineLevel="0" collapsed="false">
      <c r="A1211" s="33" t="s">
        <v>1444</v>
      </c>
      <c r="B1211" s="33" t="b">
        <f aca="false">_xlfn.ISFORMULA(Projection!G18)</f>
        <v>1</v>
      </c>
    </row>
    <row r="1212" customFormat="false" ht="22" hidden="false" customHeight="true" outlineLevel="0" collapsed="false">
      <c r="A1212" s="33" t="s">
        <v>1445</v>
      </c>
      <c r="B1212" s="33" t="b">
        <f aca="false">_xlfn.ISFORMULA(Projection!H18)</f>
        <v>1</v>
      </c>
    </row>
    <row r="1213" customFormat="false" ht="22" hidden="false" customHeight="true" outlineLevel="0" collapsed="false">
      <c r="A1213" s="33" t="s">
        <v>1446</v>
      </c>
      <c r="B1213" s="33" t="b">
        <f aca="false">_xlfn.ISFORMULA(Projection!I18)</f>
        <v>1</v>
      </c>
    </row>
    <row r="1214" customFormat="false" ht="22" hidden="false" customHeight="true" outlineLevel="0" collapsed="false">
      <c r="A1214" s="33" t="s">
        <v>1447</v>
      </c>
      <c r="B1214" s="33" t="b">
        <f aca="false">_xlfn.ISFORMULA(Projection!J18)</f>
        <v>1</v>
      </c>
    </row>
    <row r="1215" customFormat="false" ht="22" hidden="false" customHeight="true" outlineLevel="0" collapsed="false">
      <c r="A1215" s="33" t="s">
        <v>1448</v>
      </c>
      <c r="B1215" s="33" t="b">
        <f aca="false">_xlfn.ISFORMULA(Projection!K18)</f>
        <v>1</v>
      </c>
    </row>
    <row r="1216" customFormat="false" ht="22" hidden="false" customHeight="true" outlineLevel="0" collapsed="false">
      <c r="A1216" s="33" t="s">
        <v>1449</v>
      </c>
      <c r="B1216" s="33" t="b">
        <f aca="false">_xlfn.ISFORMULA(Projection!L18)</f>
        <v>1</v>
      </c>
    </row>
    <row r="1217" customFormat="false" ht="22" hidden="false" customHeight="true" outlineLevel="0" collapsed="false">
      <c r="A1217" s="33" t="s">
        <v>1450</v>
      </c>
      <c r="B1217" s="33" t="b">
        <f aca="false">_xlfn.ISFORMULA(Projection!M18)</f>
        <v>1</v>
      </c>
    </row>
    <row r="1218" customFormat="false" ht="22" hidden="false" customHeight="true" outlineLevel="0" collapsed="false">
      <c r="A1218" s="33" t="s">
        <v>1451</v>
      </c>
      <c r="B1218" s="33" t="b">
        <f aca="false">_xlfn.ISFORMULA(Projection!N18)</f>
        <v>1</v>
      </c>
    </row>
    <row r="1219" customFormat="false" ht="22" hidden="false" customHeight="true" outlineLevel="0" collapsed="false">
      <c r="A1219" s="33" t="s">
        <v>1452</v>
      </c>
      <c r="B1219" s="33" t="b">
        <f aca="false">_xlfn.ISFORMULA(Projection!O18)</f>
        <v>1</v>
      </c>
    </row>
    <row r="1220" customFormat="false" ht="22" hidden="false" customHeight="true" outlineLevel="0" collapsed="false">
      <c r="A1220" s="33" t="s">
        <v>1453</v>
      </c>
      <c r="B1220" s="33" t="b">
        <f aca="false">_xlfn.ISFORMULA(Projection!P18)</f>
        <v>1</v>
      </c>
    </row>
    <row r="1221" customFormat="false" ht="22" hidden="false" customHeight="true" outlineLevel="0" collapsed="false">
      <c r="A1221" s="33" t="s">
        <v>1454</v>
      </c>
      <c r="B1221" s="33" t="b">
        <f aca="false">_xlfn.ISFORMULA(Projection!Q18)</f>
        <v>1</v>
      </c>
    </row>
    <row r="1222" customFormat="false" ht="22" hidden="false" customHeight="true" outlineLevel="0" collapsed="false">
      <c r="A1222" s="33" t="s">
        <v>1455</v>
      </c>
      <c r="B1222" s="33" t="b">
        <f aca="false">_xlfn.ISFORMULA(Projection!R18)</f>
        <v>1</v>
      </c>
    </row>
    <row r="1223" customFormat="false" ht="22" hidden="false" customHeight="true" outlineLevel="0" collapsed="false">
      <c r="A1223" s="33" t="s">
        <v>1456</v>
      </c>
      <c r="B1223" s="33" t="b">
        <f aca="false">_xlfn.ISFORMULA(Projection!S18)</f>
        <v>1</v>
      </c>
    </row>
    <row r="1224" customFormat="false" ht="22" hidden="false" customHeight="true" outlineLevel="0" collapsed="false">
      <c r="A1224" s="33" t="s">
        <v>1457</v>
      </c>
      <c r="B1224" s="33" t="b">
        <f aca="false">_xlfn.ISFORMULA(Projection!B19)</f>
        <v>1</v>
      </c>
    </row>
    <row r="1225" customFormat="false" ht="22" hidden="false" customHeight="true" outlineLevel="0" collapsed="false">
      <c r="A1225" s="33" t="s">
        <v>1458</v>
      </c>
      <c r="B1225" s="33" t="b">
        <f aca="false">_xlfn.ISFORMULA(Projection!C19)</f>
        <v>1</v>
      </c>
    </row>
    <row r="1226" customFormat="false" ht="22" hidden="false" customHeight="true" outlineLevel="0" collapsed="false">
      <c r="A1226" s="33" t="s">
        <v>1459</v>
      </c>
      <c r="B1226" s="33" t="b">
        <f aca="false">_xlfn.ISFORMULA(Projection!D19)</f>
        <v>1</v>
      </c>
    </row>
    <row r="1227" customFormat="false" ht="22" hidden="false" customHeight="true" outlineLevel="0" collapsed="false">
      <c r="A1227" s="33" t="s">
        <v>1460</v>
      </c>
      <c r="B1227" s="33" t="b">
        <f aca="false">_xlfn.ISFORMULA(Projection!E19)</f>
        <v>1</v>
      </c>
    </row>
    <row r="1228" customFormat="false" ht="22" hidden="false" customHeight="true" outlineLevel="0" collapsed="false">
      <c r="A1228" s="33" t="s">
        <v>1461</v>
      </c>
      <c r="B1228" s="33" t="b">
        <f aca="false">_xlfn.ISFORMULA(Projection!F19)</f>
        <v>1</v>
      </c>
    </row>
    <row r="1229" customFormat="false" ht="22" hidden="false" customHeight="true" outlineLevel="0" collapsed="false">
      <c r="A1229" s="33" t="s">
        <v>1462</v>
      </c>
      <c r="B1229" s="33" t="b">
        <f aca="false">_xlfn.ISFORMULA(Projection!G19)</f>
        <v>1</v>
      </c>
    </row>
    <row r="1230" customFormat="false" ht="22" hidden="false" customHeight="true" outlineLevel="0" collapsed="false">
      <c r="A1230" s="33" t="s">
        <v>1463</v>
      </c>
      <c r="B1230" s="33" t="b">
        <f aca="false">_xlfn.ISFORMULA(Projection!H19)</f>
        <v>1</v>
      </c>
    </row>
    <row r="1231" customFormat="false" ht="22" hidden="false" customHeight="true" outlineLevel="0" collapsed="false">
      <c r="A1231" s="33" t="s">
        <v>1464</v>
      </c>
      <c r="B1231" s="33" t="b">
        <f aca="false">_xlfn.ISFORMULA(Projection!I19)</f>
        <v>1</v>
      </c>
    </row>
    <row r="1232" customFormat="false" ht="22" hidden="false" customHeight="true" outlineLevel="0" collapsed="false">
      <c r="A1232" s="33" t="s">
        <v>1465</v>
      </c>
      <c r="B1232" s="33" t="b">
        <f aca="false">_xlfn.ISFORMULA(Projection!J19)</f>
        <v>1</v>
      </c>
    </row>
    <row r="1233" customFormat="false" ht="22" hidden="false" customHeight="true" outlineLevel="0" collapsed="false">
      <c r="A1233" s="33" t="s">
        <v>1466</v>
      </c>
      <c r="B1233" s="33" t="b">
        <f aca="false">_xlfn.ISFORMULA(Projection!K19)</f>
        <v>1</v>
      </c>
    </row>
    <row r="1234" customFormat="false" ht="22" hidden="false" customHeight="true" outlineLevel="0" collapsed="false">
      <c r="A1234" s="33" t="s">
        <v>1467</v>
      </c>
      <c r="B1234" s="33" t="b">
        <f aca="false">_xlfn.ISFORMULA(Projection!L19)</f>
        <v>1</v>
      </c>
    </row>
    <row r="1235" customFormat="false" ht="22" hidden="false" customHeight="true" outlineLevel="0" collapsed="false">
      <c r="A1235" s="33" t="s">
        <v>1468</v>
      </c>
      <c r="B1235" s="33" t="b">
        <f aca="false">_xlfn.ISFORMULA(Projection!M19)</f>
        <v>1</v>
      </c>
    </row>
    <row r="1236" customFormat="false" ht="22" hidden="false" customHeight="true" outlineLevel="0" collapsed="false">
      <c r="A1236" s="33" t="s">
        <v>1469</v>
      </c>
      <c r="B1236" s="33" t="b">
        <f aca="false">_xlfn.ISFORMULA(Projection!N19)</f>
        <v>1</v>
      </c>
    </row>
    <row r="1237" customFormat="false" ht="22" hidden="false" customHeight="true" outlineLevel="0" collapsed="false">
      <c r="A1237" s="33" t="s">
        <v>1470</v>
      </c>
      <c r="B1237" s="33" t="b">
        <f aca="false">_xlfn.ISFORMULA(Projection!O19)</f>
        <v>1</v>
      </c>
    </row>
    <row r="1238" customFormat="false" ht="22" hidden="false" customHeight="true" outlineLevel="0" collapsed="false">
      <c r="A1238" s="33" t="s">
        <v>1471</v>
      </c>
      <c r="B1238" s="33" t="b">
        <f aca="false">_xlfn.ISFORMULA(Projection!P19)</f>
        <v>1</v>
      </c>
    </row>
    <row r="1239" customFormat="false" ht="22" hidden="false" customHeight="true" outlineLevel="0" collapsed="false">
      <c r="A1239" s="33" t="s">
        <v>1472</v>
      </c>
      <c r="B1239" s="33" t="b">
        <f aca="false">_xlfn.ISFORMULA(Projection!Q19)</f>
        <v>1</v>
      </c>
    </row>
    <row r="1240" customFormat="false" ht="22" hidden="false" customHeight="true" outlineLevel="0" collapsed="false">
      <c r="A1240" s="33" t="s">
        <v>1473</v>
      </c>
      <c r="B1240" s="33" t="b">
        <f aca="false">_xlfn.ISFORMULA(Projection!R19)</f>
        <v>1</v>
      </c>
    </row>
    <row r="1241" customFormat="false" ht="22" hidden="false" customHeight="true" outlineLevel="0" collapsed="false">
      <c r="A1241" s="33" t="s">
        <v>1474</v>
      </c>
      <c r="B1241" s="33" t="b">
        <f aca="false">_xlfn.ISFORMULA(Projection!S19)</f>
        <v>1</v>
      </c>
    </row>
    <row r="1242" customFormat="false" ht="22" hidden="false" customHeight="true" outlineLevel="0" collapsed="false">
      <c r="A1242" s="33" t="s">
        <v>1475</v>
      </c>
      <c r="B1242" s="33" t="b">
        <f aca="false">_xlfn.ISFORMULA(Projection!B20)</f>
        <v>1</v>
      </c>
    </row>
    <row r="1243" customFormat="false" ht="22" hidden="false" customHeight="true" outlineLevel="0" collapsed="false">
      <c r="A1243" s="33" t="s">
        <v>1476</v>
      </c>
      <c r="B1243" s="33" t="b">
        <f aca="false">_xlfn.ISFORMULA(Projection!C20)</f>
        <v>1</v>
      </c>
    </row>
    <row r="1244" customFormat="false" ht="22" hidden="false" customHeight="true" outlineLevel="0" collapsed="false">
      <c r="A1244" s="33" t="s">
        <v>1477</v>
      </c>
      <c r="B1244" s="33" t="b">
        <f aca="false">_xlfn.ISFORMULA(Projection!D20)</f>
        <v>1</v>
      </c>
    </row>
    <row r="1245" customFormat="false" ht="22" hidden="false" customHeight="true" outlineLevel="0" collapsed="false">
      <c r="A1245" s="33" t="s">
        <v>1478</v>
      </c>
      <c r="B1245" s="33" t="b">
        <f aca="false">_xlfn.ISFORMULA(Projection!E20)</f>
        <v>1</v>
      </c>
    </row>
    <row r="1246" customFormat="false" ht="22" hidden="false" customHeight="true" outlineLevel="0" collapsed="false">
      <c r="A1246" s="33" t="s">
        <v>1479</v>
      </c>
      <c r="B1246" s="33" t="b">
        <f aca="false">_xlfn.ISFORMULA(Projection!F20)</f>
        <v>1</v>
      </c>
    </row>
    <row r="1247" customFormat="false" ht="22" hidden="false" customHeight="true" outlineLevel="0" collapsed="false">
      <c r="A1247" s="33" t="s">
        <v>1480</v>
      </c>
      <c r="B1247" s="33" t="b">
        <f aca="false">_xlfn.ISFORMULA(Projection!G20)</f>
        <v>1</v>
      </c>
    </row>
    <row r="1248" customFormat="false" ht="22" hidden="false" customHeight="true" outlineLevel="0" collapsed="false">
      <c r="A1248" s="33" t="s">
        <v>1481</v>
      </c>
      <c r="B1248" s="33" t="b">
        <f aca="false">_xlfn.ISFORMULA(Projection!H20)</f>
        <v>1</v>
      </c>
    </row>
    <row r="1249" customFormat="false" ht="22" hidden="false" customHeight="true" outlineLevel="0" collapsed="false">
      <c r="A1249" s="33" t="s">
        <v>1482</v>
      </c>
      <c r="B1249" s="33" t="b">
        <f aca="false">_xlfn.ISFORMULA(Projection!I20)</f>
        <v>1</v>
      </c>
    </row>
    <row r="1250" customFormat="false" ht="22" hidden="false" customHeight="true" outlineLevel="0" collapsed="false">
      <c r="A1250" s="33" t="s">
        <v>1483</v>
      </c>
      <c r="B1250" s="33" t="b">
        <f aca="false">_xlfn.ISFORMULA(Projection!J20)</f>
        <v>1</v>
      </c>
    </row>
    <row r="1251" customFormat="false" ht="22" hidden="false" customHeight="true" outlineLevel="0" collapsed="false">
      <c r="A1251" s="33" t="s">
        <v>1484</v>
      </c>
      <c r="B1251" s="33" t="b">
        <f aca="false">_xlfn.ISFORMULA(Projection!K20)</f>
        <v>1</v>
      </c>
    </row>
    <row r="1252" customFormat="false" ht="22" hidden="false" customHeight="true" outlineLevel="0" collapsed="false">
      <c r="A1252" s="33" t="s">
        <v>1485</v>
      </c>
      <c r="B1252" s="33" t="b">
        <f aca="false">_xlfn.ISFORMULA(Projection!L20)</f>
        <v>1</v>
      </c>
    </row>
    <row r="1253" customFormat="false" ht="22" hidden="false" customHeight="true" outlineLevel="0" collapsed="false">
      <c r="A1253" s="33" t="s">
        <v>1486</v>
      </c>
      <c r="B1253" s="33" t="b">
        <f aca="false">_xlfn.ISFORMULA(Projection!M20)</f>
        <v>1</v>
      </c>
    </row>
    <row r="1254" customFormat="false" ht="22" hidden="false" customHeight="true" outlineLevel="0" collapsed="false">
      <c r="A1254" s="33" t="s">
        <v>1487</v>
      </c>
      <c r="B1254" s="33" t="b">
        <f aca="false">_xlfn.ISFORMULA(Projection!N20)</f>
        <v>1</v>
      </c>
    </row>
    <row r="1255" customFormat="false" ht="22" hidden="false" customHeight="true" outlineLevel="0" collapsed="false">
      <c r="A1255" s="33" t="s">
        <v>1488</v>
      </c>
      <c r="B1255" s="33" t="b">
        <f aca="false">_xlfn.ISFORMULA(Projection!O20)</f>
        <v>1</v>
      </c>
    </row>
    <row r="1256" customFormat="false" ht="22" hidden="false" customHeight="true" outlineLevel="0" collapsed="false">
      <c r="A1256" s="33" t="s">
        <v>1489</v>
      </c>
      <c r="B1256" s="33" t="b">
        <f aca="false">_xlfn.ISFORMULA(Projection!P20)</f>
        <v>1</v>
      </c>
    </row>
    <row r="1257" customFormat="false" ht="22" hidden="false" customHeight="true" outlineLevel="0" collapsed="false">
      <c r="A1257" s="33" t="s">
        <v>1490</v>
      </c>
      <c r="B1257" s="33" t="b">
        <f aca="false">_xlfn.ISFORMULA(Projection!Q20)</f>
        <v>1</v>
      </c>
    </row>
    <row r="1258" customFormat="false" ht="22" hidden="false" customHeight="true" outlineLevel="0" collapsed="false">
      <c r="A1258" s="33" t="s">
        <v>1491</v>
      </c>
      <c r="B1258" s="33" t="b">
        <f aca="false">_xlfn.ISFORMULA(Projection!R20)</f>
        <v>1</v>
      </c>
    </row>
    <row r="1259" customFormat="false" ht="22" hidden="false" customHeight="true" outlineLevel="0" collapsed="false">
      <c r="A1259" s="33" t="s">
        <v>1492</v>
      </c>
      <c r="B1259" s="33" t="b">
        <f aca="false">_xlfn.ISFORMULA(Projection!S20)</f>
        <v>1</v>
      </c>
    </row>
    <row r="1260" customFormat="false" ht="22" hidden="false" customHeight="true" outlineLevel="0" collapsed="false">
      <c r="A1260" s="33" t="s">
        <v>1493</v>
      </c>
      <c r="B1260" s="33" t="b">
        <f aca="false">_xlfn.ISFORMULA(Projection!B21)</f>
        <v>1</v>
      </c>
    </row>
    <row r="1261" customFormat="false" ht="22" hidden="false" customHeight="true" outlineLevel="0" collapsed="false">
      <c r="A1261" s="33" t="s">
        <v>1494</v>
      </c>
      <c r="B1261" s="33" t="b">
        <f aca="false">_xlfn.ISFORMULA(Projection!C21)</f>
        <v>1</v>
      </c>
    </row>
    <row r="1262" customFormat="false" ht="22" hidden="false" customHeight="true" outlineLevel="0" collapsed="false">
      <c r="A1262" s="33" t="s">
        <v>1495</v>
      </c>
      <c r="B1262" s="33" t="b">
        <f aca="false">_xlfn.ISFORMULA(Projection!D21)</f>
        <v>1</v>
      </c>
    </row>
    <row r="1263" customFormat="false" ht="22" hidden="false" customHeight="true" outlineLevel="0" collapsed="false">
      <c r="A1263" s="33" t="s">
        <v>1496</v>
      </c>
      <c r="B1263" s="33" t="b">
        <f aca="false">_xlfn.ISFORMULA(Projection!E21)</f>
        <v>1</v>
      </c>
    </row>
    <row r="1264" customFormat="false" ht="22" hidden="false" customHeight="true" outlineLevel="0" collapsed="false">
      <c r="A1264" s="33" t="s">
        <v>1497</v>
      </c>
      <c r="B1264" s="33" t="b">
        <f aca="false">_xlfn.ISFORMULA(Projection!F21)</f>
        <v>1</v>
      </c>
    </row>
    <row r="1265" customFormat="false" ht="22" hidden="false" customHeight="true" outlineLevel="0" collapsed="false">
      <c r="A1265" s="33" t="s">
        <v>1498</v>
      </c>
      <c r="B1265" s="33" t="b">
        <f aca="false">_xlfn.ISFORMULA(Projection!G21)</f>
        <v>1</v>
      </c>
    </row>
    <row r="1266" customFormat="false" ht="22" hidden="false" customHeight="true" outlineLevel="0" collapsed="false">
      <c r="A1266" s="33" t="s">
        <v>1499</v>
      </c>
      <c r="B1266" s="33" t="b">
        <f aca="false">_xlfn.ISFORMULA(Projection!H21)</f>
        <v>1</v>
      </c>
    </row>
    <row r="1267" customFormat="false" ht="22" hidden="false" customHeight="true" outlineLevel="0" collapsed="false">
      <c r="A1267" s="33" t="s">
        <v>1500</v>
      </c>
      <c r="B1267" s="33" t="b">
        <f aca="false">_xlfn.ISFORMULA(Projection!I21)</f>
        <v>1</v>
      </c>
    </row>
    <row r="1268" customFormat="false" ht="22" hidden="false" customHeight="true" outlineLevel="0" collapsed="false">
      <c r="A1268" s="33" t="s">
        <v>1501</v>
      </c>
      <c r="B1268" s="33" t="b">
        <f aca="false">_xlfn.ISFORMULA(Projection!J21)</f>
        <v>1</v>
      </c>
    </row>
    <row r="1269" customFormat="false" ht="22" hidden="false" customHeight="true" outlineLevel="0" collapsed="false">
      <c r="A1269" s="33" t="s">
        <v>1502</v>
      </c>
      <c r="B1269" s="33" t="b">
        <f aca="false">_xlfn.ISFORMULA(Projection!K21)</f>
        <v>1</v>
      </c>
    </row>
    <row r="1270" customFormat="false" ht="22" hidden="false" customHeight="true" outlineLevel="0" collapsed="false">
      <c r="A1270" s="33" t="s">
        <v>1503</v>
      </c>
      <c r="B1270" s="33" t="b">
        <f aca="false">_xlfn.ISFORMULA(Projection!L21)</f>
        <v>1</v>
      </c>
    </row>
    <row r="1271" customFormat="false" ht="22" hidden="false" customHeight="true" outlineLevel="0" collapsed="false">
      <c r="A1271" s="33" t="s">
        <v>1504</v>
      </c>
      <c r="B1271" s="33" t="b">
        <f aca="false">_xlfn.ISFORMULA(Projection!M21)</f>
        <v>1</v>
      </c>
    </row>
    <row r="1272" customFormat="false" ht="22" hidden="false" customHeight="true" outlineLevel="0" collapsed="false">
      <c r="A1272" s="33" t="s">
        <v>1505</v>
      </c>
      <c r="B1272" s="33" t="b">
        <f aca="false">_xlfn.ISFORMULA(Projection!N21)</f>
        <v>1</v>
      </c>
    </row>
    <row r="1273" customFormat="false" ht="22" hidden="false" customHeight="true" outlineLevel="0" collapsed="false">
      <c r="A1273" s="33" t="s">
        <v>1506</v>
      </c>
      <c r="B1273" s="33" t="b">
        <f aca="false">_xlfn.ISFORMULA(Projection!O21)</f>
        <v>1</v>
      </c>
    </row>
    <row r="1274" customFormat="false" ht="22" hidden="false" customHeight="true" outlineLevel="0" collapsed="false">
      <c r="A1274" s="33" t="s">
        <v>1507</v>
      </c>
      <c r="B1274" s="33" t="b">
        <f aca="false">_xlfn.ISFORMULA(Projection!P21)</f>
        <v>1</v>
      </c>
    </row>
    <row r="1275" customFormat="false" ht="22" hidden="false" customHeight="true" outlineLevel="0" collapsed="false">
      <c r="A1275" s="33" t="s">
        <v>1508</v>
      </c>
      <c r="B1275" s="33" t="b">
        <f aca="false">_xlfn.ISFORMULA(Projection!Q21)</f>
        <v>1</v>
      </c>
    </row>
    <row r="1276" customFormat="false" ht="22" hidden="false" customHeight="true" outlineLevel="0" collapsed="false">
      <c r="A1276" s="33" t="s">
        <v>1509</v>
      </c>
      <c r="B1276" s="33" t="b">
        <f aca="false">_xlfn.ISFORMULA(Projection!R21)</f>
        <v>1</v>
      </c>
    </row>
    <row r="1277" customFormat="false" ht="22" hidden="false" customHeight="true" outlineLevel="0" collapsed="false">
      <c r="A1277" s="33" t="s">
        <v>1510</v>
      </c>
      <c r="B1277" s="33" t="b">
        <f aca="false">_xlfn.ISFORMULA(Projection!S21)</f>
        <v>1</v>
      </c>
    </row>
    <row r="1278" customFormat="false" ht="22" hidden="false" customHeight="true" outlineLevel="0" collapsed="false">
      <c r="A1278" s="33" t="s">
        <v>1511</v>
      </c>
      <c r="B1278" s="33" t="b">
        <f aca="false">_xlfn.ISFORMULA(Projection!B22)</f>
        <v>1</v>
      </c>
    </row>
    <row r="1279" customFormat="false" ht="22" hidden="false" customHeight="true" outlineLevel="0" collapsed="false">
      <c r="A1279" s="33" t="s">
        <v>1512</v>
      </c>
      <c r="B1279" s="33" t="b">
        <f aca="false">_xlfn.ISFORMULA(Projection!C22)</f>
        <v>1</v>
      </c>
    </row>
    <row r="1280" customFormat="false" ht="22" hidden="false" customHeight="true" outlineLevel="0" collapsed="false">
      <c r="A1280" s="33" t="s">
        <v>1513</v>
      </c>
      <c r="B1280" s="33" t="b">
        <f aca="false">_xlfn.ISFORMULA(Projection!D22)</f>
        <v>1</v>
      </c>
    </row>
    <row r="1281" customFormat="false" ht="22" hidden="false" customHeight="true" outlineLevel="0" collapsed="false">
      <c r="A1281" s="33" t="s">
        <v>1514</v>
      </c>
      <c r="B1281" s="33" t="b">
        <f aca="false">_xlfn.ISFORMULA(Projection!E22)</f>
        <v>1</v>
      </c>
    </row>
    <row r="1282" customFormat="false" ht="22" hidden="false" customHeight="true" outlineLevel="0" collapsed="false">
      <c r="A1282" s="33" t="s">
        <v>1515</v>
      </c>
      <c r="B1282" s="33" t="b">
        <f aca="false">_xlfn.ISFORMULA(Projection!F22)</f>
        <v>1</v>
      </c>
    </row>
    <row r="1283" customFormat="false" ht="22" hidden="false" customHeight="true" outlineLevel="0" collapsed="false">
      <c r="A1283" s="33" t="s">
        <v>1516</v>
      </c>
      <c r="B1283" s="33" t="b">
        <f aca="false">_xlfn.ISFORMULA(Projection!G22)</f>
        <v>1</v>
      </c>
    </row>
    <row r="1284" customFormat="false" ht="22" hidden="false" customHeight="true" outlineLevel="0" collapsed="false">
      <c r="A1284" s="33" t="s">
        <v>1517</v>
      </c>
      <c r="B1284" s="33" t="b">
        <f aca="false">_xlfn.ISFORMULA(Projection!H22)</f>
        <v>1</v>
      </c>
    </row>
    <row r="1285" customFormat="false" ht="22" hidden="false" customHeight="true" outlineLevel="0" collapsed="false">
      <c r="A1285" s="33" t="s">
        <v>1518</v>
      </c>
      <c r="B1285" s="33" t="b">
        <f aca="false">_xlfn.ISFORMULA(Projection!I22)</f>
        <v>1</v>
      </c>
    </row>
    <row r="1286" customFormat="false" ht="22" hidden="false" customHeight="true" outlineLevel="0" collapsed="false">
      <c r="A1286" s="33" t="s">
        <v>1519</v>
      </c>
      <c r="B1286" s="33" t="b">
        <f aca="false">_xlfn.ISFORMULA(Projection!J22)</f>
        <v>1</v>
      </c>
    </row>
    <row r="1287" customFormat="false" ht="22" hidden="false" customHeight="true" outlineLevel="0" collapsed="false">
      <c r="A1287" s="33" t="s">
        <v>1520</v>
      </c>
      <c r="B1287" s="33" t="b">
        <f aca="false">_xlfn.ISFORMULA(Projection!K22)</f>
        <v>1</v>
      </c>
    </row>
    <row r="1288" customFormat="false" ht="22" hidden="false" customHeight="true" outlineLevel="0" collapsed="false">
      <c r="A1288" s="33" t="s">
        <v>1521</v>
      </c>
      <c r="B1288" s="33" t="b">
        <f aca="false">_xlfn.ISFORMULA(Projection!L22)</f>
        <v>1</v>
      </c>
    </row>
    <row r="1289" customFormat="false" ht="22" hidden="false" customHeight="true" outlineLevel="0" collapsed="false">
      <c r="A1289" s="33" t="s">
        <v>1522</v>
      </c>
      <c r="B1289" s="33" t="b">
        <f aca="false">_xlfn.ISFORMULA(Projection!M22)</f>
        <v>1</v>
      </c>
    </row>
    <row r="1290" customFormat="false" ht="22" hidden="false" customHeight="true" outlineLevel="0" collapsed="false">
      <c r="A1290" s="33" t="s">
        <v>1523</v>
      </c>
      <c r="B1290" s="33" t="b">
        <f aca="false">_xlfn.ISFORMULA(Projection!N22)</f>
        <v>1</v>
      </c>
    </row>
    <row r="1291" customFormat="false" ht="22" hidden="false" customHeight="true" outlineLevel="0" collapsed="false">
      <c r="A1291" s="33" t="s">
        <v>1524</v>
      </c>
      <c r="B1291" s="33" t="b">
        <f aca="false">_xlfn.ISFORMULA(Projection!O22)</f>
        <v>1</v>
      </c>
    </row>
    <row r="1292" customFormat="false" ht="22" hidden="false" customHeight="true" outlineLevel="0" collapsed="false">
      <c r="A1292" s="33" t="s">
        <v>1525</v>
      </c>
      <c r="B1292" s="33" t="b">
        <f aca="false">_xlfn.ISFORMULA(Projection!P22)</f>
        <v>1</v>
      </c>
    </row>
    <row r="1293" customFormat="false" ht="22" hidden="false" customHeight="true" outlineLevel="0" collapsed="false">
      <c r="A1293" s="33" t="s">
        <v>1526</v>
      </c>
      <c r="B1293" s="33" t="b">
        <f aca="false">_xlfn.ISFORMULA(Projection!Q22)</f>
        <v>1</v>
      </c>
    </row>
    <row r="1294" customFormat="false" ht="22" hidden="false" customHeight="true" outlineLevel="0" collapsed="false">
      <c r="A1294" s="33" t="s">
        <v>1527</v>
      </c>
      <c r="B1294" s="33" t="b">
        <f aca="false">_xlfn.ISFORMULA(Projection!R22)</f>
        <v>1</v>
      </c>
    </row>
    <row r="1295" customFormat="false" ht="22" hidden="false" customHeight="true" outlineLevel="0" collapsed="false">
      <c r="A1295" s="33" t="s">
        <v>1528</v>
      </c>
      <c r="B1295" s="33" t="b">
        <f aca="false">_xlfn.ISFORMULA(Projection!S22)</f>
        <v>1</v>
      </c>
    </row>
    <row r="1296" customFormat="false" ht="22" hidden="false" customHeight="true" outlineLevel="0" collapsed="false">
      <c r="A1296" s="33" t="s">
        <v>1529</v>
      </c>
      <c r="B1296" s="33" t="b">
        <f aca="false">_xlfn.ISFORMULA(Projection!B23)</f>
        <v>1</v>
      </c>
    </row>
    <row r="1297" customFormat="false" ht="22" hidden="false" customHeight="true" outlineLevel="0" collapsed="false">
      <c r="A1297" s="33" t="s">
        <v>1530</v>
      </c>
      <c r="B1297" s="33" t="b">
        <f aca="false">_xlfn.ISFORMULA(Projection!C23)</f>
        <v>1</v>
      </c>
    </row>
    <row r="1298" customFormat="false" ht="22" hidden="false" customHeight="true" outlineLevel="0" collapsed="false">
      <c r="A1298" s="33" t="s">
        <v>1531</v>
      </c>
      <c r="B1298" s="33" t="b">
        <f aca="false">_xlfn.ISFORMULA(Projection!D23)</f>
        <v>1</v>
      </c>
    </row>
    <row r="1299" customFormat="false" ht="22" hidden="false" customHeight="true" outlineLevel="0" collapsed="false">
      <c r="A1299" s="33" t="s">
        <v>1532</v>
      </c>
      <c r="B1299" s="33" t="b">
        <f aca="false">_xlfn.ISFORMULA(Projection!E23)</f>
        <v>1</v>
      </c>
    </row>
    <row r="1300" customFormat="false" ht="22" hidden="false" customHeight="true" outlineLevel="0" collapsed="false">
      <c r="A1300" s="33" t="s">
        <v>1533</v>
      </c>
      <c r="B1300" s="33" t="b">
        <f aca="false">_xlfn.ISFORMULA(Projection!F23)</f>
        <v>1</v>
      </c>
    </row>
    <row r="1301" customFormat="false" ht="22" hidden="false" customHeight="true" outlineLevel="0" collapsed="false">
      <c r="A1301" s="33" t="s">
        <v>1534</v>
      </c>
      <c r="B1301" s="33" t="b">
        <f aca="false">_xlfn.ISFORMULA(Projection!G23)</f>
        <v>1</v>
      </c>
    </row>
    <row r="1302" customFormat="false" ht="22" hidden="false" customHeight="true" outlineLevel="0" collapsed="false">
      <c r="A1302" s="33" t="s">
        <v>1535</v>
      </c>
      <c r="B1302" s="33" t="b">
        <f aca="false">_xlfn.ISFORMULA(Projection!H23)</f>
        <v>1</v>
      </c>
    </row>
    <row r="1303" customFormat="false" ht="22" hidden="false" customHeight="true" outlineLevel="0" collapsed="false">
      <c r="A1303" s="33" t="s">
        <v>1536</v>
      </c>
      <c r="B1303" s="33" t="b">
        <f aca="false">_xlfn.ISFORMULA(Projection!I23)</f>
        <v>1</v>
      </c>
    </row>
    <row r="1304" customFormat="false" ht="22" hidden="false" customHeight="true" outlineLevel="0" collapsed="false">
      <c r="A1304" s="33" t="s">
        <v>1537</v>
      </c>
      <c r="B1304" s="33" t="b">
        <f aca="false">_xlfn.ISFORMULA(Projection!J23)</f>
        <v>1</v>
      </c>
    </row>
    <row r="1305" customFormat="false" ht="22" hidden="false" customHeight="true" outlineLevel="0" collapsed="false">
      <c r="A1305" s="33" t="s">
        <v>1538</v>
      </c>
      <c r="B1305" s="33" t="b">
        <f aca="false">_xlfn.ISFORMULA(Projection!K23)</f>
        <v>1</v>
      </c>
    </row>
    <row r="1306" customFormat="false" ht="22" hidden="false" customHeight="true" outlineLevel="0" collapsed="false">
      <c r="A1306" s="33" t="s">
        <v>1539</v>
      </c>
      <c r="B1306" s="33" t="b">
        <f aca="false">_xlfn.ISFORMULA(Projection!L23)</f>
        <v>1</v>
      </c>
    </row>
    <row r="1307" customFormat="false" ht="22" hidden="false" customHeight="true" outlineLevel="0" collapsed="false">
      <c r="A1307" s="33" t="s">
        <v>1540</v>
      </c>
      <c r="B1307" s="33" t="b">
        <f aca="false">_xlfn.ISFORMULA(Projection!M23)</f>
        <v>1</v>
      </c>
    </row>
    <row r="1308" customFormat="false" ht="22" hidden="false" customHeight="true" outlineLevel="0" collapsed="false">
      <c r="A1308" s="33" t="s">
        <v>1541</v>
      </c>
      <c r="B1308" s="33" t="b">
        <f aca="false">_xlfn.ISFORMULA(Projection!N23)</f>
        <v>1</v>
      </c>
    </row>
    <row r="1309" customFormat="false" ht="22" hidden="false" customHeight="true" outlineLevel="0" collapsed="false">
      <c r="A1309" s="33" t="s">
        <v>1542</v>
      </c>
      <c r="B1309" s="33" t="b">
        <f aca="false">_xlfn.ISFORMULA(Projection!O23)</f>
        <v>1</v>
      </c>
    </row>
    <row r="1310" customFormat="false" ht="22" hidden="false" customHeight="true" outlineLevel="0" collapsed="false">
      <c r="A1310" s="33" t="s">
        <v>1543</v>
      </c>
      <c r="B1310" s="33" t="b">
        <f aca="false">_xlfn.ISFORMULA(Projection!P23)</f>
        <v>1</v>
      </c>
    </row>
    <row r="1311" customFormat="false" ht="22" hidden="false" customHeight="true" outlineLevel="0" collapsed="false">
      <c r="A1311" s="33" t="s">
        <v>1544</v>
      </c>
      <c r="B1311" s="33" t="b">
        <f aca="false">_xlfn.ISFORMULA(Projection!Q23)</f>
        <v>1</v>
      </c>
    </row>
    <row r="1312" customFormat="false" ht="22" hidden="false" customHeight="true" outlineLevel="0" collapsed="false">
      <c r="A1312" s="33" t="s">
        <v>1545</v>
      </c>
      <c r="B1312" s="33" t="b">
        <f aca="false">_xlfn.ISFORMULA(Projection!R23)</f>
        <v>1</v>
      </c>
    </row>
    <row r="1313" customFormat="false" ht="22" hidden="false" customHeight="true" outlineLevel="0" collapsed="false">
      <c r="A1313" s="33" t="s">
        <v>1546</v>
      </c>
      <c r="B1313" s="33" t="b">
        <f aca="false">_xlfn.ISFORMULA(Projection!S23)</f>
        <v>1</v>
      </c>
    </row>
    <row r="1314" customFormat="false" ht="22" hidden="false" customHeight="true" outlineLevel="0" collapsed="false">
      <c r="A1314" s="33" t="s">
        <v>1547</v>
      </c>
      <c r="B1314" s="33" t="b">
        <f aca="false">_xlfn.ISFORMULA(Projection!B24)</f>
        <v>1</v>
      </c>
    </row>
    <row r="1315" customFormat="false" ht="22" hidden="false" customHeight="true" outlineLevel="0" collapsed="false">
      <c r="A1315" s="33" t="s">
        <v>1548</v>
      </c>
      <c r="B1315" s="33" t="b">
        <f aca="false">_xlfn.ISFORMULA(Projection!C24)</f>
        <v>1</v>
      </c>
    </row>
    <row r="1316" customFormat="false" ht="22" hidden="false" customHeight="true" outlineLevel="0" collapsed="false">
      <c r="A1316" s="33" t="s">
        <v>1549</v>
      </c>
      <c r="B1316" s="33" t="b">
        <f aca="false">_xlfn.ISFORMULA(Projection!D24)</f>
        <v>1</v>
      </c>
    </row>
    <row r="1317" customFormat="false" ht="22" hidden="false" customHeight="true" outlineLevel="0" collapsed="false">
      <c r="A1317" s="33" t="s">
        <v>1550</v>
      </c>
      <c r="B1317" s="33" t="b">
        <f aca="false">_xlfn.ISFORMULA(Projection!E24)</f>
        <v>1</v>
      </c>
    </row>
    <row r="1318" customFormat="false" ht="22" hidden="false" customHeight="true" outlineLevel="0" collapsed="false">
      <c r="A1318" s="33" t="s">
        <v>1551</v>
      </c>
      <c r="B1318" s="33" t="b">
        <f aca="false">_xlfn.ISFORMULA(Projection!F24)</f>
        <v>1</v>
      </c>
    </row>
    <row r="1319" customFormat="false" ht="22" hidden="false" customHeight="true" outlineLevel="0" collapsed="false">
      <c r="A1319" s="33" t="s">
        <v>1552</v>
      </c>
      <c r="B1319" s="33" t="b">
        <f aca="false">_xlfn.ISFORMULA(Projection!G24)</f>
        <v>1</v>
      </c>
    </row>
    <row r="1320" customFormat="false" ht="22" hidden="false" customHeight="true" outlineLevel="0" collapsed="false">
      <c r="A1320" s="33" t="s">
        <v>1553</v>
      </c>
      <c r="B1320" s="33" t="b">
        <f aca="false">_xlfn.ISFORMULA(Projection!H24)</f>
        <v>1</v>
      </c>
    </row>
    <row r="1321" customFormat="false" ht="22" hidden="false" customHeight="true" outlineLevel="0" collapsed="false">
      <c r="A1321" s="33" t="s">
        <v>1554</v>
      </c>
      <c r="B1321" s="33" t="b">
        <f aca="false">_xlfn.ISFORMULA(Projection!I24)</f>
        <v>1</v>
      </c>
    </row>
    <row r="1322" customFormat="false" ht="22" hidden="false" customHeight="true" outlineLevel="0" collapsed="false">
      <c r="A1322" s="33" t="s">
        <v>1555</v>
      </c>
      <c r="B1322" s="33" t="b">
        <f aca="false">_xlfn.ISFORMULA(Projection!J24)</f>
        <v>1</v>
      </c>
    </row>
    <row r="1323" customFormat="false" ht="22" hidden="false" customHeight="true" outlineLevel="0" collapsed="false">
      <c r="A1323" s="33" t="s">
        <v>1556</v>
      </c>
      <c r="B1323" s="33" t="b">
        <f aca="false">_xlfn.ISFORMULA(Projection!K24)</f>
        <v>1</v>
      </c>
    </row>
    <row r="1324" customFormat="false" ht="22" hidden="false" customHeight="true" outlineLevel="0" collapsed="false">
      <c r="A1324" s="33" t="s">
        <v>1557</v>
      </c>
      <c r="B1324" s="33" t="b">
        <f aca="false">_xlfn.ISFORMULA(Projection!L24)</f>
        <v>1</v>
      </c>
    </row>
    <row r="1325" customFormat="false" ht="22" hidden="false" customHeight="true" outlineLevel="0" collapsed="false">
      <c r="A1325" s="33" t="s">
        <v>1558</v>
      </c>
      <c r="B1325" s="33" t="b">
        <f aca="false">_xlfn.ISFORMULA(Projection!M24)</f>
        <v>1</v>
      </c>
    </row>
    <row r="1326" customFormat="false" ht="22" hidden="false" customHeight="true" outlineLevel="0" collapsed="false">
      <c r="A1326" s="33" t="s">
        <v>1559</v>
      </c>
      <c r="B1326" s="33" t="b">
        <f aca="false">_xlfn.ISFORMULA(Projection!N24)</f>
        <v>1</v>
      </c>
    </row>
    <row r="1327" customFormat="false" ht="22" hidden="false" customHeight="true" outlineLevel="0" collapsed="false">
      <c r="A1327" s="33" t="s">
        <v>1560</v>
      </c>
      <c r="B1327" s="33" t="b">
        <f aca="false">_xlfn.ISFORMULA(Projection!O24)</f>
        <v>1</v>
      </c>
    </row>
    <row r="1328" customFormat="false" ht="22" hidden="false" customHeight="true" outlineLevel="0" collapsed="false">
      <c r="A1328" s="33" t="s">
        <v>1561</v>
      </c>
      <c r="B1328" s="33" t="b">
        <f aca="false">_xlfn.ISFORMULA(Projection!P24)</f>
        <v>1</v>
      </c>
    </row>
    <row r="1329" customFormat="false" ht="22" hidden="false" customHeight="true" outlineLevel="0" collapsed="false">
      <c r="A1329" s="33" t="s">
        <v>1562</v>
      </c>
      <c r="B1329" s="33" t="b">
        <f aca="false">_xlfn.ISFORMULA(Projection!Q24)</f>
        <v>1</v>
      </c>
    </row>
    <row r="1330" customFormat="false" ht="22" hidden="false" customHeight="true" outlineLevel="0" collapsed="false">
      <c r="A1330" s="33" t="s">
        <v>1563</v>
      </c>
      <c r="B1330" s="33" t="b">
        <f aca="false">_xlfn.ISFORMULA(Projection!R24)</f>
        <v>1</v>
      </c>
    </row>
    <row r="1331" customFormat="false" ht="22" hidden="false" customHeight="true" outlineLevel="0" collapsed="false">
      <c r="A1331" s="33" t="s">
        <v>1564</v>
      </c>
      <c r="B1331" s="33" t="b">
        <f aca="false">_xlfn.ISFORMULA(Projection!S24)</f>
        <v>1</v>
      </c>
    </row>
    <row r="1332" customFormat="false" ht="22" hidden="false" customHeight="true" outlineLevel="0" collapsed="false">
      <c r="A1332" s="33" t="s">
        <v>1565</v>
      </c>
      <c r="B1332" s="33" t="b">
        <f aca="false">_xlfn.ISFORMULA(Projection!B25)</f>
        <v>1</v>
      </c>
    </row>
    <row r="1333" customFormat="false" ht="22" hidden="false" customHeight="true" outlineLevel="0" collapsed="false">
      <c r="A1333" s="33" t="s">
        <v>1566</v>
      </c>
      <c r="B1333" s="33" t="b">
        <f aca="false">_xlfn.ISFORMULA(Projection!C25)</f>
        <v>1</v>
      </c>
    </row>
    <row r="1334" customFormat="false" ht="22" hidden="false" customHeight="true" outlineLevel="0" collapsed="false">
      <c r="A1334" s="33" t="s">
        <v>1567</v>
      </c>
      <c r="B1334" s="33" t="b">
        <f aca="false">_xlfn.ISFORMULA(Projection!D25)</f>
        <v>1</v>
      </c>
    </row>
    <row r="1335" customFormat="false" ht="22" hidden="false" customHeight="true" outlineLevel="0" collapsed="false">
      <c r="A1335" s="33" t="s">
        <v>1568</v>
      </c>
      <c r="B1335" s="33" t="b">
        <f aca="false">_xlfn.ISFORMULA(Projection!E25)</f>
        <v>1</v>
      </c>
    </row>
    <row r="1336" customFormat="false" ht="22" hidden="false" customHeight="true" outlineLevel="0" collapsed="false">
      <c r="A1336" s="33" t="s">
        <v>1569</v>
      </c>
      <c r="B1336" s="33" t="b">
        <f aca="false">_xlfn.ISFORMULA(Projection!F25)</f>
        <v>1</v>
      </c>
    </row>
    <row r="1337" customFormat="false" ht="22" hidden="false" customHeight="true" outlineLevel="0" collapsed="false">
      <c r="A1337" s="33" t="s">
        <v>1570</v>
      </c>
      <c r="B1337" s="33" t="b">
        <f aca="false">_xlfn.ISFORMULA(Projection!G25)</f>
        <v>1</v>
      </c>
    </row>
    <row r="1338" customFormat="false" ht="22" hidden="false" customHeight="true" outlineLevel="0" collapsed="false">
      <c r="A1338" s="33" t="s">
        <v>1571</v>
      </c>
      <c r="B1338" s="33" t="b">
        <f aca="false">_xlfn.ISFORMULA(Projection!H25)</f>
        <v>1</v>
      </c>
    </row>
    <row r="1339" customFormat="false" ht="22" hidden="false" customHeight="true" outlineLevel="0" collapsed="false">
      <c r="A1339" s="33" t="s">
        <v>1572</v>
      </c>
      <c r="B1339" s="33" t="b">
        <f aca="false">_xlfn.ISFORMULA(Projection!I25)</f>
        <v>1</v>
      </c>
    </row>
    <row r="1340" customFormat="false" ht="22" hidden="false" customHeight="true" outlineLevel="0" collapsed="false">
      <c r="A1340" s="33" t="s">
        <v>1573</v>
      </c>
      <c r="B1340" s="33" t="b">
        <f aca="false">_xlfn.ISFORMULA(Projection!J25)</f>
        <v>1</v>
      </c>
    </row>
    <row r="1341" customFormat="false" ht="22" hidden="false" customHeight="true" outlineLevel="0" collapsed="false">
      <c r="A1341" s="33" t="s">
        <v>1574</v>
      </c>
      <c r="B1341" s="33" t="b">
        <f aca="false">_xlfn.ISFORMULA(Projection!K25)</f>
        <v>1</v>
      </c>
    </row>
    <row r="1342" customFormat="false" ht="22" hidden="false" customHeight="true" outlineLevel="0" collapsed="false">
      <c r="A1342" s="33" t="s">
        <v>1575</v>
      </c>
      <c r="B1342" s="33" t="b">
        <f aca="false">_xlfn.ISFORMULA(Projection!L25)</f>
        <v>1</v>
      </c>
    </row>
    <row r="1343" customFormat="false" ht="22" hidden="false" customHeight="true" outlineLevel="0" collapsed="false">
      <c r="A1343" s="33" t="s">
        <v>1576</v>
      </c>
      <c r="B1343" s="33" t="b">
        <f aca="false">_xlfn.ISFORMULA(Projection!M25)</f>
        <v>1</v>
      </c>
    </row>
    <row r="1344" customFormat="false" ht="22" hidden="false" customHeight="true" outlineLevel="0" collapsed="false">
      <c r="A1344" s="33" t="s">
        <v>1577</v>
      </c>
      <c r="B1344" s="33" t="b">
        <f aca="false">_xlfn.ISFORMULA(Projection!N25)</f>
        <v>1</v>
      </c>
    </row>
    <row r="1345" customFormat="false" ht="22" hidden="false" customHeight="true" outlineLevel="0" collapsed="false">
      <c r="A1345" s="33" t="s">
        <v>1578</v>
      </c>
      <c r="B1345" s="33" t="b">
        <f aca="false">_xlfn.ISFORMULA(Projection!O25)</f>
        <v>1</v>
      </c>
    </row>
    <row r="1346" customFormat="false" ht="22" hidden="false" customHeight="true" outlineLevel="0" collapsed="false">
      <c r="A1346" s="33" t="s">
        <v>1579</v>
      </c>
      <c r="B1346" s="33" t="b">
        <f aca="false">_xlfn.ISFORMULA(Projection!P25)</f>
        <v>1</v>
      </c>
    </row>
    <row r="1347" customFormat="false" ht="22" hidden="false" customHeight="true" outlineLevel="0" collapsed="false">
      <c r="A1347" s="33" t="s">
        <v>1580</v>
      </c>
      <c r="B1347" s="33" t="b">
        <f aca="false">_xlfn.ISFORMULA(Projection!Q25)</f>
        <v>1</v>
      </c>
    </row>
    <row r="1348" customFormat="false" ht="22" hidden="false" customHeight="true" outlineLevel="0" collapsed="false">
      <c r="A1348" s="33" t="s">
        <v>1581</v>
      </c>
      <c r="B1348" s="33" t="b">
        <f aca="false">_xlfn.ISFORMULA(Projection!R25)</f>
        <v>1</v>
      </c>
    </row>
    <row r="1349" customFormat="false" ht="22" hidden="false" customHeight="true" outlineLevel="0" collapsed="false">
      <c r="A1349" s="33" t="s">
        <v>1582</v>
      </c>
      <c r="B1349" s="33" t="b">
        <f aca="false">_xlfn.ISFORMULA(Projection!S25)</f>
        <v>1</v>
      </c>
    </row>
    <row r="1350" customFormat="false" ht="22" hidden="false" customHeight="true" outlineLevel="0" collapsed="false">
      <c r="A1350" s="33" t="s">
        <v>1583</v>
      </c>
      <c r="B1350" s="33" t="b">
        <f aca="false">_xlfn.ISFORMULA(Projection!B26)</f>
        <v>1</v>
      </c>
    </row>
    <row r="1351" customFormat="false" ht="22" hidden="false" customHeight="true" outlineLevel="0" collapsed="false">
      <c r="A1351" s="33" t="s">
        <v>1584</v>
      </c>
      <c r="B1351" s="33" t="b">
        <f aca="false">_xlfn.ISFORMULA(Projection!C26)</f>
        <v>1</v>
      </c>
    </row>
    <row r="1352" customFormat="false" ht="22" hidden="false" customHeight="true" outlineLevel="0" collapsed="false">
      <c r="A1352" s="33" t="s">
        <v>1585</v>
      </c>
      <c r="B1352" s="33" t="b">
        <f aca="false">_xlfn.ISFORMULA(Projection!D26)</f>
        <v>1</v>
      </c>
    </row>
    <row r="1353" customFormat="false" ht="22" hidden="false" customHeight="true" outlineLevel="0" collapsed="false">
      <c r="A1353" s="33" t="s">
        <v>1586</v>
      </c>
      <c r="B1353" s="33" t="b">
        <f aca="false">_xlfn.ISFORMULA(Projection!E26)</f>
        <v>1</v>
      </c>
    </row>
    <row r="1354" customFormat="false" ht="22" hidden="false" customHeight="true" outlineLevel="0" collapsed="false">
      <c r="A1354" s="33" t="s">
        <v>1587</v>
      </c>
      <c r="B1354" s="33" t="b">
        <f aca="false">_xlfn.ISFORMULA(Projection!F26)</f>
        <v>1</v>
      </c>
    </row>
    <row r="1355" customFormat="false" ht="22" hidden="false" customHeight="true" outlineLevel="0" collapsed="false">
      <c r="A1355" s="33" t="s">
        <v>1588</v>
      </c>
      <c r="B1355" s="33" t="b">
        <f aca="false">_xlfn.ISFORMULA(Projection!G26)</f>
        <v>1</v>
      </c>
    </row>
    <row r="1356" customFormat="false" ht="22" hidden="false" customHeight="true" outlineLevel="0" collapsed="false">
      <c r="A1356" s="33" t="s">
        <v>1589</v>
      </c>
      <c r="B1356" s="33" t="b">
        <f aca="false">_xlfn.ISFORMULA(Projection!H26)</f>
        <v>1</v>
      </c>
    </row>
    <row r="1357" customFormat="false" ht="22" hidden="false" customHeight="true" outlineLevel="0" collapsed="false">
      <c r="A1357" s="33" t="s">
        <v>1590</v>
      </c>
      <c r="B1357" s="33" t="b">
        <f aca="false">_xlfn.ISFORMULA(Projection!I26)</f>
        <v>1</v>
      </c>
    </row>
    <row r="1358" customFormat="false" ht="22" hidden="false" customHeight="true" outlineLevel="0" collapsed="false">
      <c r="A1358" s="33" t="s">
        <v>1591</v>
      </c>
      <c r="B1358" s="33" t="b">
        <f aca="false">_xlfn.ISFORMULA(Projection!J26)</f>
        <v>1</v>
      </c>
    </row>
    <row r="1359" customFormat="false" ht="22" hidden="false" customHeight="true" outlineLevel="0" collapsed="false">
      <c r="A1359" s="33" t="s">
        <v>1592</v>
      </c>
      <c r="B1359" s="33" t="b">
        <f aca="false">_xlfn.ISFORMULA(Projection!K26)</f>
        <v>1</v>
      </c>
    </row>
    <row r="1360" customFormat="false" ht="22" hidden="false" customHeight="true" outlineLevel="0" collapsed="false">
      <c r="A1360" s="33" t="s">
        <v>1593</v>
      </c>
      <c r="B1360" s="33" t="b">
        <f aca="false">_xlfn.ISFORMULA(Projection!L26)</f>
        <v>1</v>
      </c>
    </row>
    <row r="1361" customFormat="false" ht="22" hidden="false" customHeight="true" outlineLevel="0" collapsed="false">
      <c r="A1361" s="33" t="s">
        <v>1594</v>
      </c>
      <c r="B1361" s="33" t="b">
        <f aca="false">_xlfn.ISFORMULA(Projection!M26)</f>
        <v>1</v>
      </c>
    </row>
    <row r="1362" customFormat="false" ht="22" hidden="false" customHeight="true" outlineLevel="0" collapsed="false">
      <c r="A1362" s="33" t="s">
        <v>1595</v>
      </c>
      <c r="B1362" s="33" t="b">
        <f aca="false">_xlfn.ISFORMULA(Projection!N26)</f>
        <v>1</v>
      </c>
    </row>
    <row r="1363" customFormat="false" ht="22" hidden="false" customHeight="true" outlineLevel="0" collapsed="false">
      <c r="A1363" s="33" t="s">
        <v>1596</v>
      </c>
      <c r="B1363" s="33" t="b">
        <f aca="false">_xlfn.ISFORMULA(Projection!O26)</f>
        <v>1</v>
      </c>
    </row>
    <row r="1364" customFormat="false" ht="22" hidden="false" customHeight="true" outlineLevel="0" collapsed="false">
      <c r="A1364" s="33" t="s">
        <v>1597</v>
      </c>
      <c r="B1364" s="33" t="b">
        <f aca="false">_xlfn.ISFORMULA(Projection!P26)</f>
        <v>1</v>
      </c>
    </row>
    <row r="1365" customFormat="false" ht="22" hidden="false" customHeight="true" outlineLevel="0" collapsed="false">
      <c r="A1365" s="33" t="s">
        <v>1598</v>
      </c>
      <c r="B1365" s="33" t="b">
        <f aca="false">_xlfn.ISFORMULA(Projection!Q26)</f>
        <v>1</v>
      </c>
    </row>
    <row r="1366" customFormat="false" ht="22" hidden="false" customHeight="true" outlineLevel="0" collapsed="false">
      <c r="A1366" s="33" t="s">
        <v>1599</v>
      </c>
      <c r="B1366" s="33" t="b">
        <f aca="false">_xlfn.ISFORMULA(Projection!R26)</f>
        <v>1</v>
      </c>
    </row>
    <row r="1367" customFormat="false" ht="22" hidden="false" customHeight="true" outlineLevel="0" collapsed="false">
      <c r="A1367" s="33" t="s">
        <v>1600</v>
      </c>
      <c r="B1367" s="33" t="b">
        <f aca="false">_xlfn.ISFORMULA(Projection!S26)</f>
        <v>1</v>
      </c>
    </row>
    <row r="1368" customFormat="false" ht="22" hidden="false" customHeight="true" outlineLevel="0" collapsed="false">
      <c r="A1368" s="33" t="s">
        <v>1601</v>
      </c>
      <c r="B1368" s="33" t="b">
        <f aca="false">_xlfn.ISFORMULA(Projection!B27)</f>
        <v>1</v>
      </c>
    </row>
    <row r="1369" customFormat="false" ht="22" hidden="false" customHeight="true" outlineLevel="0" collapsed="false">
      <c r="A1369" s="33" t="s">
        <v>1602</v>
      </c>
      <c r="B1369" s="33" t="b">
        <f aca="false">_xlfn.ISFORMULA(Projection!C27)</f>
        <v>1</v>
      </c>
    </row>
    <row r="1370" customFormat="false" ht="22" hidden="false" customHeight="true" outlineLevel="0" collapsed="false">
      <c r="A1370" s="33" t="s">
        <v>1603</v>
      </c>
      <c r="B1370" s="33" t="b">
        <f aca="false">_xlfn.ISFORMULA(Projection!D27)</f>
        <v>1</v>
      </c>
    </row>
    <row r="1371" customFormat="false" ht="22" hidden="false" customHeight="true" outlineLevel="0" collapsed="false">
      <c r="A1371" s="33" t="s">
        <v>1604</v>
      </c>
      <c r="B1371" s="33" t="b">
        <f aca="false">_xlfn.ISFORMULA(Projection!E27)</f>
        <v>1</v>
      </c>
    </row>
    <row r="1372" customFormat="false" ht="22" hidden="false" customHeight="true" outlineLevel="0" collapsed="false">
      <c r="A1372" s="33" t="s">
        <v>1605</v>
      </c>
      <c r="B1372" s="33" t="b">
        <f aca="false">_xlfn.ISFORMULA(Projection!F27)</f>
        <v>1</v>
      </c>
    </row>
    <row r="1373" customFormat="false" ht="22" hidden="false" customHeight="true" outlineLevel="0" collapsed="false">
      <c r="A1373" s="33" t="s">
        <v>1606</v>
      </c>
      <c r="B1373" s="33" t="b">
        <f aca="false">_xlfn.ISFORMULA(Projection!G27)</f>
        <v>1</v>
      </c>
    </row>
    <row r="1374" customFormat="false" ht="22" hidden="false" customHeight="true" outlineLevel="0" collapsed="false">
      <c r="A1374" s="33" t="s">
        <v>1607</v>
      </c>
      <c r="B1374" s="33" t="b">
        <f aca="false">_xlfn.ISFORMULA(Projection!H27)</f>
        <v>1</v>
      </c>
    </row>
    <row r="1375" customFormat="false" ht="22" hidden="false" customHeight="true" outlineLevel="0" collapsed="false">
      <c r="A1375" s="33" t="s">
        <v>1608</v>
      </c>
      <c r="B1375" s="33" t="b">
        <f aca="false">_xlfn.ISFORMULA(Projection!I27)</f>
        <v>1</v>
      </c>
    </row>
    <row r="1376" customFormat="false" ht="22" hidden="false" customHeight="true" outlineLevel="0" collapsed="false">
      <c r="A1376" s="33" t="s">
        <v>1609</v>
      </c>
      <c r="B1376" s="33" t="b">
        <f aca="false">_xlfn.ISFORMULA(Projection!J27)</f>
        <v>1</v>
      </c>
    </row>
    <row r="1377" customFormat="false" ht="22" hidden="false" customHeight="true" outlineLevel="0" collapsed="false">
      <c r="A1377" s="33" t="s">
        <v>1610</v>
      </c>
      <c r="B1377" s="33" t="b">
        <f aca="false">_xlfn.ISFORMULA(Projection!K27)</f>
        <v>1</v>
      </c>
    </row>
    <row r="1378" customFormat="false" ht="22" hidden="false" customHeight="true" outlineLevel="0" collapsed="false">
      <c r="A1378" s="33" t="s">
        <v>1611</v>
      </c>
      <c r="B1378" s="33" t="b">
        <f aca="false">_xlfn.ISFORMULA(Projection!L27)</f>
        <v>1</v>
      </c>
    </row>
    <row r="1379" customFormat="false" ht="22" hidden="false" customHeight="true" outlineLevel="0" collapsed="false">
      <c r="A1379" s="33" t="s">
        <v>1612</v>
      </c>
      <c r="B1379" s="33" t="b">
        <f aca="false">_xlfn.ISFORMULA(Projection!M27)</f>
        <v>1</v>
      </c>
    </row>
    <row r="1380" customFormat="false" ht="22" hidden="false" customHeight="true" outlineLevel="0" collapsed="false">
      <c r="A1380" s="33" t="s">
        <v>1613</v>
      </c>
      <c r="B1380" s="33" t="b">
        <f aca="false">_xlfn.ISFORMULA(Projection!N27)</f>
        <v>1</v>
      </c>
    </row>
    <row r="1381" customFormat="false" ht="22" hidden="false" customHeight="true" outlineLevel="0" collapsed="false">
      <c r="A1381" s="33" t="s">
        <v>1614</v>
      </c>
      <c r="B1381" s="33" t="b">
        <f aca="false">_xlfn.ISFORMULA(Projection!O27)</f>
        <v>1</v>
      </c>
    </row>
    <row r="1382" customFormat="false" ht="22" hidden="false" customHeight="true" outlineLevel="0" collapsed="false">
      <c r="A1382" s="33" t="s">
        <v>1615</v>
      </c>
      <c r="B1382" s="33" t="b">
        <f aca="false">_xlfn.ISFORMULA(Projection!P27)</f>
        <v>1</v>
      </c>
    </row>
    <row r="1383" customFormat="false" ht="22" hidden="false" customHeight="true" outlineLevel="0" collapsed="false">
      <c r="A1383" s="33" t="s">
        <v>1616</v>
      </c>
      <c r="B1383" s="33" t="b">
        <f aca="false">_xlfn.ISFORMULA(Projection!Q27)</f>
        <v>1</v>
      </c>
    </row>
    <row r="1384" customFormat="false" ht="22" hidden="false" customHeight="true" outlineLevel="0" collapsed="false">
      <c r="A1384" s="33" t="s">
        <v>1617</v>
      </c>
      <c r="B1384" s="33" t="b">
        <f aca="false">_xlfn.ISFORMULA(Projection!R27)</f>
        <v>1</v>
      </c>
    </row>
    <row r="1385" customFormat="false" ht="22" hidden="false" customHeight="true" outlineLevel="0" collapsed="false">
      <c r="A1385" s="33" t="s">
        <v>1618</v>
      </c>
      <c r="B1385" s="33" t="b">
        <f aca="false">_xlfn.ISFORMULA(Projection!S27)</f>
        <v>1</v>
      </c>
    </row>
    <row r="1386" customFormat="false" ht="22" hidden="false" customHeight="true" outlineLevel="0" collapsed="false">
      <c r="A1386" s="33" t="s">
        <v>1619</v>
      </c>
      <c r="B1386" s="33" t="b">
        <f aca="false">_xlfn.ISFORMULA(Projection!B28)</f>
        <v>1</v>
      </c>
    </row>
    <row r="1387" customFormat="false" ht="22" hidden="false" customHeight="true" outlineLevel="0" collapsed="false">
      <c r="A1387" s="33" t="s">
        <v>1620</v>
      </c>
      <c r="B1387" s="33" t="b">
        <f aca="false">_xlfn.ISFORMULA(Projection!C28)</f>
        <v>1</v>
      </c>
    </row>
    <row r="1388" customFormat="false" ht="22" hidden="false" customHeight="true" outlineLevel="0" collapsed="false">
      <c r="A1388" s="33" t="s">
        <v>1621</v>
      </c>
      <c r="B1388" s="33" t="b">
        <f aca="false">_xlfn.ISFORMULA(Projection!D28)</f>
        <v>1</v>
      </c>
    </row>
    <row r="1389" customFormat="false" ht="22" hidden="false" customHeight="true" outlineLevel="0" collapsed="false">
      <c r="A1389" s="33" t="s">
        <v>1622</v>
      </c>
      <c r="B1389" s="33" t="b">
        <f aca="false">_xlfn.ISFORMULA(Projection!E28)</f>
        <v>1</v>
      </c>
    </row>
    <row r="1390" customFormat="false" ht="22" hidden="false" customHeight="true" outlineLevel="0" collapsed="false">
      <c r="A1390" s="33" t="s">
        <v>1623</v>
      </c>
      <c r="B1390" s="33" t="b">
        <f aca="false">_xlfn.ISFORMULA(Projection!F28)</f>
        <v>1</v>
      </c>
    </row>
    <row r="1391" customFormat="false" ht="22" hidden="false" customHeight="true" outlineLevel="0" collapsed="false">
      <c r="A1391" s="33" t="s">
        <v>1624</v>
      </c>
      <c r="B1391" s="33" t="b">
        <f aca="false">_xlfn.ISFORMULA(Projection!G28)</f>
        <v>1</v>
      </c>
    </row>
    <row r="1392" customFormat="false" ht="22" hidden="false" customHeight="true" outlineLevel="0" collapsed="false">
      <c r="A1392" s="33" t="s">
        <v>1625</v>
      </c>
      <c r="B1392" s="33" t="b">
        <f aca="false">_xlfn.ISFORMULA(Projection!H28)</f>
        <v>1</v>
      </c>
    </row>
    <row r="1393" customFormat="false" ht="22" hidden="false" customHeight="true" outlineLevel="0" collapsed="false">
      <c r="A1393" s="33" t="s">
        <v>1626</v>
      </c>
      <c r="B1393" s="33" t="b">
        <f aca="false">_xlfn.ISFORMULA(Projection!I28)</f>
        <v>1</v>
      </c>
    </row>
    <row r="1394" customFormat="false" ht="22" hidden="false" customHeight="true" outlineLevel="0" collapsed="false">
      <c r="A1394" s="33" t="s">
        <v>1627</v>
      </c>
      <c r="B1394" s="33" t="b">
        <f aca="false">_xlfn.ISFORMULA(Projection!J28)</f>
        <v>1</v>
      </c>
    </row>
    <row r="1395" customFormat="false" ht="22" hidden="false" customHeight="true" outlineLevel="0" collapsed="false">
      <c r="A1395" s="33" t="s">
        <v>1628</v>
      </c>
      <c r="B1395" s="33" t="b">
        <f aca="false">_xlfn.ISFORMULA(Projection!K28)</f>
        <v>1</v>
      </c>
    </row>
    <row r="1396" customFormat="false" ht="22" hidden="false" customHeight="true" outlineLevel="0" collapsed="false">
      <c r="A1396" s="33" t="s">
        <v>1629</v>
      </c>
      <c r="B1396" s="33" t="b">
        <f aca="false">_xlfn.ISFORMULA(Projection!L28)</f>
        <v>1</v>
      </c>
    </row>
    <row r="1397" customFormat="false" ht="22" hidden="false" customHeight="true" outlineLevel="0" collapsed="false">
      <c r="A1397" s="33" t="s">
        <v>1630</v>
      </c>
      <c r="B1397" s="33" t="b">
        <f aca="false">_xlfn.ISFORMULA(Projection!M28)</f>
        <v>1</v>
      </c>
    </row>
    <row r="1398" customFormat="false" ht="22" hidden="false" customHeight="true" outlineLevel="0" collapsed="false">
      <c r="A1398" s="33" t="s">
        <v>1631</v>
      </c>
      <c r="B1398" s="33" t="b">
        <f aca="false">_xlfn.ISFORMULA(Projection!N28)</f>
        <v>1</v>
      </c>
    </row>
    <row r="1399" customFormat="false" ht="22" hidden="false" customHeight="true" outlineLevel="0" collapsed="false">
      <c r="A1399" s="33" t="s">
        <v>1632</v>
      </c>
      <c r="B1399" s="33" t="b">
        <f aca="false">_xlfn.ISFORMULA(Projection!O28)</f>
        <v>1</v>
      </c>
    </row>
    <row r="1400" customFormat="false" ht="22" hidden="false" customHeight="true" outlineLevel="0" collapsed="false">
      <c r="A1400" s="33" t="s">
        <v>1633</v>
      </c>
      <c r="B1400" s="33" t="b">
        <f aca="false">_xlfn.ISFORMULA(Projection!P28)</f>
        <v>1</v>
      </c>
    </row>
    <row r="1401" customFormat="false" ht="22" hidden="false" customHeight="true" outlineLevel="0" collapsed="false">
      <c r="A1401" s="33" t="s">
        <v>1634</v>
      </c>
      <c r="B1401" s="33" t="b">
        <f aca="false">_xlfn.ISFORMULA(Projection!Q28)</f>
        <v>1</v>
      </c>
    </row>
    <row r="1402" customFormat="false" ht="22" hidden="false" customHeight="true" outlineLevel="0" collapsed="false">
      <c r="A1402" s="33" t="s">
        <v>1635</v>
      </c>
      <c r="B1402" s="33" t="b">
        <f aca="false">_xlfn.ISFORMULA(Projection!R28)</f>
        <v>1</v>
      </c>
    </row>
    <row r="1403" customFormat="false" ht="22" hidden="false" customHeight="true" outlineLevel="0" collapsed="false">
      <c r="A1403" s="33" t="s">
        <v>1636</v>
      </c>
      <c r="B1403" s="33" t="b">
        <f aca="false">_xlfn.ISFORMULA(Projection!S28)</f>
        <v>1</v>
      </c>
    </row>
    <row r="1404" customFormat="false" ht="22" hidden="false" customHeight="true" outlineLevel="0" collapsed="false">
      <c r="A1404" s="33" t="s">
        <v>1637</v>
      </c>
      <c r="B1404" s="33" t="b">
        <f aca="false">_xlfn.ISFORMULA(Projection!B29)</f>
        <v>1</v>
      </c>
    </row>
    <row r="1405" customFormat="false" ht="22" hidden="false" customHeight="true" outlineLevel="0" collapsed="false">
      <c r="A1405" s="33" t="s">
        <v>1638</v>
      </c>
      <c r="B1405" s="33" t="b">
        <f aca="false">_xlfn.ISFORMULA(Projection!C29)</f>
        <v>1</v>
      </c>
    </row>
    <row r="1406" customFormat="false" ht="22" hidden="false" customHeight="true" outlineLevel="0" collapsed="false">
      <c r="A1406" s="33" t="s">
        <v>1639</v>
      </c>
      <c r="B1406" s="33" t="b">
        <f aca="false">_xlfn.ISFORMULA(Projection!D29)</f>
        <v>1</v>
      </c>
    </row>
    <row r="1407" customFormat="false" ht="22" hidden="false" customHeight="true" outlineLevel="0" collapsed="false">
      <c r="A1407" s="33" t="s">
        <v>1640</v>
      </c>
      <c r="B1407" s="33" t="b">
        <f aca="false">_xlfn.ISFORMULA(Projection!E29)</f>
        <v>1</v>
      </c>
    </row>
    <row r="1408" customFormat="false" ht="22" hidden="false" customHeight="true" outlineLevel="0" collapsed="false">
      <c r="A1408" s="33" t="s">
        <v>1641</v>
      </c>
      <c r="B1408" s="33" t="b">
        <f aca="false">_xlfn.ISFORMULA(Projection!F29)</f>
        <v>1</v>
      </c>
    </row>
    <row r="1409" customFormat="false" ht="22" hidden="false" customHeight="true" outlineLevel="0" collapsed="false">
      <c r="A1409" s="33" t="s">
        <v>1642</v>
      </c>
      <c r="B1409" s="33" t="b">
        <f aca="false">_xlfn.ISFORMULA(Projection!G29)</f>
        <v>1</v>
      </c>
    </row>
    <row r="1410" customFormat="false" ht="22" hidden="false" customHeight="true" outlineLevel="0" collapsed="false">
      <c r="A1410" s="33" t="s">
        <v>1643</v>
      </c>
      <c r="B1410" s="33" t="b">
        <f aca="false">_xlfn.ISFORMULA(Projection!H29)</f>
        <v>1</v>
      </c>
    </row>
    <row r="1411" customFormat="false" ht="22" hidden="false" customHeight="true" outlineLevel="0" collapsed="false">
      <c r="A1411" s="33" t="s">
        <v>1644</v>
      </c>
      <c r="B1411" s="33" t="b">
        <f aca="false">_xlfn.ISFORMULA(Projection!I29)</f>
        <v>1</v>
      </c>
    </row>
    <row r="1412" customFormat="false" ht="22" hidden="false" customHeight="true" outlineLevel="0" collapsed="false">
      <c r="A1412" s="33" t="s">
        <v>1645</v>
      </c>
      <c r="B1412" s="33" t="b">
        <f aca="false">_xlfn.ISFORMULA(Projection!J29)</f>
        <v>1</v>
      </c>
    </row>
    <row r="1413" customFormat="false" ht="22" hidden="false" customHeight="true" outlineLevel="0" collapsed="false">
      <c r="A1413" s="33" t="s">
        <v>1646</v>
      </c>
      <c r="B1413" s="33" t="b">
        <f aca="false">_xlfn.ISFORMULA(Projection!K29)</f>
        <v>1</v>
      </c>
    </row>
    <row r="1414" customFormat="false" ht="22" hidden="false" customHeight="true" outlineLevel="0" collapsed="false">
      <c r="A1414" s="33" t="s">
        <v>1647</v>
      </c>
      <c r="B1414" s="33" t="b">
        <f aca="false">_xlfn.ISFORMULA(Projection!L29)</f>
        <v>1</v>
      </c>
    </row>
    <row r="1415" customFormat="false" ht="22" hidden="false" customHeight="true" outlineLevel="0" collapsed="false">
      <c r="A1415" s="33" t="s">
        <v>1648</v>
      </c>
      <c r="B1415" s="33" t="b">
        <f aca="false">_xlfn.ISFORMULA(Projection!M29)</f>
        <v>1</v>
      </c>
    </row>
    <row r="1416" customFormat="false" ht="22" hidden="false" customHeight="true" outlineLevel="0" collapsed="false">
      <c r="A1416" s="33" t="s">
        <v>1649</v>
      </c>
      <c r="B1416" s="33" t="b">
        <f aca="false">_xlfn.ISFORMULA(Projection!N29)</f>
        <v>1</v>
      </c>
    </row>
    <row r="1417" customFormat="false" ht="22" hidden="false" customHeight="true" outlineLevel="0" collapsed="false">
      <c r="A1417" s="33" t="s">
        <v>1650</v>
      </c>
      <c r="B1417" s="33" t="b">
        <f aca="false">_xlfn.ISFORMULA(Projection!O29)</f>
        <v>1</v>
      </c>
    </row>
    <row r="1418" customFormat="false" ht="22" hidden="false" customHeight="true" outlineLevel="0" collapsed="false">
      <c r="A1418" s="33" t="s">
        <v>1651</v>
      </c>
      <c r="B1418" s="33" t="b">
        <f aca="false">_xlfn.ISFORMULA(Projection!P29)</f>
        <v>1</v>
      </c>
    </row>
    <row r="1419" customFormat="false" ht="22" hidden="false" customHeight="true" outlineLevel="0" collapsed="false">
      <c r="A1419" s="33" t="s">
        <v>1652</v>
      </c>
      <c r="B1419" s="33" t="b">
        <f aca="false">_xlfn.ISFORMULA(Projection!Q29)</f>
        <v>1</v>
      </c>
    </row>
    <row r="1420" customFormat="false" ht="22" hidden="false" customHeight="true" outlineLevel="0" collapsed="false">
      <c r="A1420" s="33" t="s">
        <v>1653</v>
      </c>
      <c r="B1420" s="33" t="b">
        <f aca="false">_xlfn.ISFORMULA(Projection!R29)</f>
        <v>1</v>
      </c>
    </row>
    <row r="1421" customFormat="false" ht="22" hidden="false" customHeight="true" outlineLevel="0" collapsed="false">
      <c r="A1421" s="33" t="s">
        <v>1654</v>
      </c>
      <c r="B1421" s="33" t="b">
        <f aca="false">_xlfn.ISFORMULA(Projection!S29)</f>
        <v>1</v>
      </c>
    </row>
    <row r="1422" customFormat="false" ht="22" hidden="false" customHeight="true" outlineLevel="0" collapsed="false">
      <c r="A1422" s="33" t="s">
        <v>1655</v>
      </c>
      <c r="B1422" s="33" t="b">
        <f aca="false">_xlfn.ISFORMULA(Projection!B30)</f>
        <v>1</v>
      </c>
    </row>
    <row r="1423" customFormat="false" ht="22" hidden="false" customHeight="true" outlineLevel="0" collapsed="false">
      <c r="A1423" s="33" t="s">
        <v>1656</v>
      </c>
      <c r="B1423" s="33" t="b">
        <f aca="false">_xlfn.ISFORMULA(Projection!C30)</f>
        <v>1</v>
      </c>
    </row>
    <row r="1424" customFormat="false" ht="22" hidden="false" customHeight="true" outlineLevel="0" collapsed="false">
      <c r="A1424" s="33" t="s">
        <v>1657</v>
      </c>
      <c r="B1424" s="33" t="b">
        <f aca="false">_xlfn.ISFORMULA(Projection!D30)</f>
        <v>1</v>
      </c>
    </row>
    <row r="1425" customFormat="false" ht="22" hidden="false" customHeight="true" outlineLevel="0" collapsed="false">
      <c r="A1425" s="33" t="s">
        <v>1658</v>
      </c>
      <c r="B1425" s="33" t="b">
        <f aca="false">_xlfn.ISFORMULA(Projection!E30)</f>
        <v>1</v>
      </c>
    </row>
    <row r="1426" customFormat="false" ht="22" hidden="false" customHeight="true" outlineLevel="0" collapsed="false">
      <c r="A1426" s="33" t="s">
        <v>1659</v>
      </c>
      <c r="B1426" s="33" t="b">
        <f aca="false">_xlfn.ISFORMULA(Projection!F30)</f>
        <v>1</v>
      </c>
    </row>
    <row r="1427" customFormat="false" ht="22" hidden="false" customHeight="true" outlineLevel="0" collapsed="false">
      <c r="A1427" s="33" t="s">
        <v>1660</v>
      </c>
      <c r="B1427" s="33" t="b">
        <f aca="false">_xlfn.ISFORMULA(Projection!G30)</f>
        <v>1</v>
      </c>
    </row>
    <row r="1428" customFormat="false" ht="22" hidden="false" customHeight="true" outlineLevel="0" collapsed="false">
      <c r="A1428" s="33" t="s">
        <v>1661</v>
      </c>
      <c r="B1428" s="33" t="b">
        <f aca="false">_xlfn.ISFORMULA(Projection!H30)</f>
        <v>1</v>
      </c>
    </row>
    <row r="1429" customFormat="false" ht="22" hidden="false" customHeight="true" outlineLevel="0" collapsed="false">
      <c r="A1429" s="33" t="s">
        <v>1662</v>
      </c>
      <c r="B1429" s="33" t="b">
        <f aca="false">_xlfn.ISFORMULA(Projection!I30)</f>
        <v>1</v>
      </c>
    </row>
    <row r="1430" customFormat="false" ht="22" hidden="false" customHeight="true" outlineLevel="0" collapsed="false">
      <c r="A1430" s="33" t="s">
        <v>1663</v>
      </c>
      <c r="B1430" s="33" t="b">
        <f aca="false">_xlfn.ISFORMULA(Projection!J30)</f>
        <v>1</v>
      </c>
    </row>
    <row r="1431" customFormat="false" ht="22" hidden="false" customHeight="true" outlineLevel="0" collapsed="false">
      <c r="A1431" s="33" t="s">
        <v>1664</v>
      </c>
      <c r="B1431" s="33" t="b">
        <f aca="false">_xlfn.ISFORMULA(Projection!K30)</f>
        <v>1</v>
      </c>
    </row>
    <row r="1432" customFormat="false" ht="22" hidden="false" customHeight="true" outlineLevel="0" collapsed="false">
      <c r="A1432" s="33" t="s">
        <v>1665</v>
      </c>
      <c r="B1432" s="33" t="b">
        <f aca="false">_xlfn.ISFORMULA(Projection!L30)</f>
        <v>1</v>
      </c>
    </row>
    <row r="1433" customFormat="false" ht="22" hidden="false" customHeight="true" outlineLevel="0" collapsed="false">
      <c r="A1433" s="33" t="s">
        <v>1666</v>
      </c>
      <c r="B1433" s="33" t="b">
        <f aca="false">_xlfn.ISFORMULA(Projection!M30)</f>
        <v>1</v>
      </c>
    </row>
    <row r="1434" customFormat="false" ht="22" hidden="false" customHeight="true" outlineLevel="0" collapsed="false">
      <c r="A1434" s="33" t="s">
        <v>1667</v>
      </c>
      <c r="B1434" s="33" t="b">
        <f aca="false">_xlfn.ISFORMULA(Projection!N30)</f>
        <v>1</v>
      </c>
    </row>
    <row r="1435" customFormat="false" ht="22" hidden="false" customHeight="true" outlineLevel="0" collapsed="false">
      <c r="A1435" s="33" t="s">
        <v>1668</v>
      </c>
      <c r="B1435" s="33" t="b">
        <f aca="false">_xlfn.ISFORMULA(Projection!O30)</f>
        <v>1</v>
      </c>
    </row>
    <row r="1436" customFormat="false" ht="22" hidden="false" customHeight="true" outlineLevel="0" collapsed="false">
      <c r="A1436" s="33" t="s">
        <v>1669</v>
      </c>
      <c r="B1436" s="33" t="b">
        <f aca="false">_xlfn.ISFORMULA(Projection!P30)</f>
        <v>1</v>
      </c>
    </row>
    <row r="1437" customFormat="false" ht="22" hidden="false" customHeight="true" outlineLevel="0" collapsed="false">
      <c r="A1437" s="33" t="s">
        <v>1670</v>
      </c>
      <c r="B1437" s="33" t="b">
        <f aca="false">_xlfn.ISFORMULA(Projection!Q30)</f>
        <v>1</v>
      </c>
    </row>
    <row r="1438" customFormat="false" ht="22" hidden="false" customHeight="true" outlineLevel="0" collapsed="false">
      <c r="A1438" s="33" t="s">
        <v>1671</v>
      </c>
      <c r="B1438" s="33" t="b">
        <f aca="false">_xlfn.ISFORMULA(Projection!R30)</f>
        <v>1</v>
      </c>
    </row>
    <row r="1439" customFormat="false" ht="22" hidden="false" customHeight="true" outlineLevel="0" collapsed="false">
      <c r="A1439" s="33" t="s">
        <v>1672</v>
      </c>
      <c r="B1439" s="33" t="b">
        <f aca="false">_xlfn.ISFORMULA(Projection!S30)</f>
        <v>1</v>
      </c>
    </row>
    <row r="1440" customFormat="false" ht="22" hidden="false" customHeight="true" outlineLevel="0" collapsed="false">
      <c r="A1440" s="33" t="s">
        <v>1673</v>
      </c>
      <c r="B1440" s="33" t="b">
        <f aca="false">_xlfn.ISFORMULA(Projection!B31)</f>
        <v>1</v>
      </c>
    </row>
    <row r="1441" customFormat="false" ht="22" hidden="false" customHeight="true" outlineLevel="0" collapsed="false">
      <c r="A1441" s="33" t="s">
        <v>1674</v>
      </c>
      <c r="B1441" s="33" t="b">
        <f aca="false">_xlfn.ISFORMULA(Projection!C31)</f>
        <v>1</v>
      </c>
    </row>
    <row r="1442" customFormat="false" ht="22" hidden="false" customHeight="true" outlineLevel="0" collapsed="false">
      <c r="A1442" s="33" t="s">
        <v>1675</v>
      </c>
      <c r="B1442" s="33" t="b">
        <f aca="false">_xlfn.ISFORMULA(Projection!D31)</f>
        <v>1</v>
      </c>
    </row>
    <row r="1443" customFormat="false" ht="22" hidden="false" customHeight="true" outlineLevel="0" collapsed="false">
      <c r="A1443" s="33" t="s">
        <v>1676</v>
      </c>
      <c r="B1443" s="33" t="b">
        <f aca="false">_xlfn.ISFORMULA(Projection!E31)</f>
        <v>1</v>
      </c>
    </row>
    <row r="1444" customFormat="false" ht="22" hidden="false" customHeight="true" outlineLevel="0" collapsed="false">
      <c r="A1444" s="33" t="s">
        <v>1677</v>
      </c>
      <c r="B1444" s="33" t="b">
        <f aca="false">_xlfn.ISFORMULA(Projection!F31)</f>
        <v>1</v>
      </c>
    </row>
    <row r="1445" customFormat="false" ht="22" hidden="false" customHeight="true" outlineLevel="0" collapsed="false">
      <c r="A1445" s="33" t="s">
        <v>1678</v>
      </c>
      <c r="B1445" s="33" t="b">
        <f aca="false">_xlfn.ISFORMULA(Projection!G31)</f>
        <v>1</v>
      </c>
    </row>
    <row r="1446" customFormat="false" ht="22" hidden="false" customHeight="true" outlineLevel="0" collapsed="false">
      <c r="A1446" s="33" t="s">
        <v>1679</v>
      </c>
      <c r="B1446" s="33" t="b">
        <f aca="false">_xlfn.ISFORMULA(Projection!H31)</f>
        <v>1</v>
      </c>
    </row>
    <row r="1447" customFormat="false" ht="22" hidden="false" customHeight="true" outlineLevel="0" collapsed="false">
      <c r="A1447" s="33" t="s">
        <v>1680</v>
      </c>
      <c r="B1447" s="33" t="b">
        <f aca="false">_xlfn.ISFORMULA(Projection!I31)</f>
        <v>1</v>
      </c>
    </row>
    <row r="1448" customFormat="false" ht="22" hidden="false" customHeight="true" outlineLevel="0" collapsed="false">
      <c r="A1448" s="33" t="s">
        <v>1681</v>
      </c>
      <c r="B1448" s="33" t="b">
        <f aca="false">_xlfn.ISFORMULA(Projection!J31)</f>
        <v>1</v>
      </c>
    </row>
    <row r="1449" customFormat="false" ht="22" hidden="false" customHeight="true" outlineLevel="0" collapsed="false">
      <c r="A1449" s="33" t="s">
        <v>1682</v>
      </c>
      <c r="B1449" s="33" t="b">
        <f aca="false">_xlfn.ISFORMULA(Projection!K31)</f>
        <v>1</v>
      </c>
    </row>
    <row r="1450" customFormat="false" ht="22" hidden="false" customHeight="true" outlineLevel="0" collapsed="false">
      <c r="A1450" s="33" t="s">
        <v>1683</v>
      </c>
      <c r="B1450" s="33" t="b">
        <f aca="false">_xlfn.ISFORMULA(Projection!L31)</f>
        <v>1</v>
      </c>
    </row>
    <row r="1451" customFormat="false" ht="22" hidden="false" customHeight="true" outlineLevel="0" collapsed="false">
      <c r="A1451" s="33" t="s">
        <v>1684</v>
      </c>
      <c r="B1451" s="33" t="b">
        <f aca="false">_xlfn.ISFORMULA(Projection!M31)</f>
        <v>1</v>
      </c>
    </row>
    <row r="1452" customFormat="false" ht="22" hidden="false" customHeight="true" outlineLevel="0" collapsed="false">
      <c r="A1452" s="33" t="s">
        <v>1685</v>
      </c>
      <c r="B1452" s="33" t="b">
        <f aca="false">_xlfn.ISFORMULA(Projection!N31)</f>
        <v>1</v>
      </c>
    </row>
    <row r="1453" customFormat="false" ht="22" hidden="false" customHeight="true" outlineLevel="0" collapsed="false">
      <c r="A1453" s="33" t="s">
        <v>1686</v>
      </c>
      <c r="B1453" s="33" t="b">
        <f aca="false">_xlfn.ISFORMULA(Projection!O31)</f>
        <v>1</v>
      </c>
    </row>
    <row r="1454" customFormat="false" ht="22" hidden="false" customHeight="true" outlineLevel="0" collapsed="false">
      <c r="A1454" s="33" t="s">
        <v>1687</v>
      </c>
      <c r="B1454" s="33" t="b">
        <f aca="false">_xlfn.ISFORMULA(Projection!P31)</f>
        <v>1</v>
      </c>
    </row>
    <row r="1455" customFormat="false" ht="22" hidden="false" customHeight="true" outlineLevel="0" collapsed="false">
      <c r="A1455" s="33" t="s">
        <v>1688</v>
      </c>
      <c r="B1455" s="33" t="b">
        <f aca="false">_xlfn.ISFORMULA(Projection!Q31)</f>
        <v>1</v>
      </c>
    </row>
    <row r="1456" customFormat="false" ht="22" hidden="false" customHeight="true" outlineLevel="0" collapsed="false">
      <c r="A1456" s="33" t="s">
        <v>1689</v>
      </c>
      <c r="B1456" s="33" t="b">
        <f aca="false">_xlfn.ISFORMULA(Projection!R31)</f>
        <v>1</v>
      </c>
    </row>
    <row r="1457" customFormat="false" ht="22" hidden="false" customHeight="true" outlineLevel="0" collapsed="false">
      <c r="A1457" s="33" t="s">
        <v>1690</v>
      </c>
      <c r="B1457" s="33" t="b">
        <f aca="false">_xlfn.ISFORMULA(Projection!S31)</f>
        <v>1</v>
      </c>
    </row>
    <row r="1458" customFormat="false" ht="22" hidden="false" customHeight="true" outlineLevel="0" collapsed="false">
      <c r="A1458" s="33" t="s">
        <v>1691</v>
      </c>
      <c r="B1458" s="33" t="b">
        <f aca="false">_xlfn.ISFORMULA(Projection!B32)</f>
        <v>1</v>
      </c>
    </row>
    <row r="1459" customFormat="false" ht="22" hidden="false" customHeight="true" outlineLevel="0" collapsed="false">
      <c r="A1459" s="33" t="s">
        <v>1692</v>
      </c>
      <c r="B1459" s="33" t="b">
        <f aca="false">_xlfn.ISFORMULA(Projection!C32)</f>
        <v>1</v>
      </c>
    </row>
    <row r="1460" customFormat="false" ht="22" hidden="false" customHeight="true" outlineLevel="0" collapsed="false">
      <c r="A1460" s="33" t="s">
        <v>1693</v>
      </c>
      <c r="B1460" s="33" t="b">
        <f aca="false">_xlfn.ISFORMULA(Projection!D32)</f>
        <v>1</v>
      </c>
    </row>
    <row r="1461" customFormat="false" ht="22" hidden="false" customHeight="true" outlineLevel="0" collapsed="false">
      <c r="A1461" s="33" t="s">
        <v>1694</v>
      </c>
      <c r="B1461" s="33" t="b">
        <f aca="false">_xlfn.ISFORMULA(Projection!E32)</f>
        <v>1</v>
      </c>
    </row>
    <row r="1462" customFormat="false" ht="22" hidden="false" customHeight="true" outlineLevel="0" collapsed="false">
      <c r="A1462" s="33" t="s">
        <v>1695</v>
      </c>
      <c r="B1462" s="33" t="b">
        <f aca="false">_xlfn.ISFORMULA(Projection!F32)</f>
        <v>1</v>
      </c>
    </row>
    <row r="1463" customFormat="false" ht="22" hidden="false" customHeight="true" outlineLevel="0" collapsed="false">
      <c r="A1463" s="33" t="s">
        <v>1696</v>
      </c>
      <c r="B1463" s="33" t="b">
        <f aca="false">_xlfn.ISFORMULA(Projection!G32)</f>
        <v>1</v>
      </c>
    </row>
    <row r="1464" customFormat="false" ht="22" hidden="false" customHeight="true" outlineLevel="0" collapsed="false">
      <c r="A1464" s="33" t="s">
        <v>1697</v>
      </c>
      <c r="B1464" s="33" t="b">
        <f aca="false">_xlfn.ISFORMULA(Projection!H32)</f>
        <v>1</v>
      </c>
    </row>
    <row r="1465" customFormat="false" ht="22" hidden="false" customHeight="true" outlineLevel="0" collapsed="false">
      <c r="A1465" s="33" t="s">
        <v>1698</v>
      </c>
      <c r="B1465" s="33" t="b">
        <f aca="false">_xlfn.ISFORMULA(Projection!I32)</f>
        <v>1</v>
      </c>
    </row>
    <row r="1466" customFormat="false" ht="22" hidden="false" customHeight="true" outlineLevel="0" collapsed="false">
      <c r="A1466" s="33" t="s">
        <v>1699</v>
      </c>
      <c r="B1466" s="33" t="b">
        <f aca="false">_xlfn.ISFORMULA(Projection!J32)</f>
        <v>1</v>
      </c>
    </row>
    <row r="1467" customFormat="false" ht="22" hidden="false" customHeight="true" outlineLevel="0" collapsed="false">
      <c r="A1467" s="33" t="s">
        <v>1700</v>
      </c>
      <c r="B1467" s="33" t="b">
        <f aca="false">_xlfn.ISFORMULA(Projection!K32)</f>
        <v>1</v>
      </c>
    </row>
    <row r="1468" customFormat="false" ht="22" hidden="false" customHeight="true" outlineLevel="0" collapsed="false">
      <c r="A1468" s="33" t="s">
        <v>1701</v>
      </c>
      <c r="B1468" s="33" t="b">
        <f aca="false">_xlfn.ISFORMULA(Projection!L32)</f>
        <v>1</v>
      </c>
    </row>
    <row r="1469" customFormat="false" ht="22" hidden="false" customHeight="true" outlineLevel="0" collapsed="false">
      <c r="A1469" s="33" t="s">
        <v>1702</v>
      </c>
      <c r="B1469" s="33" t="b">
        <f aca="false">_xlfn.ISFORMULA(Projection!M32)</f>
        <v>1</v>
      </c>
    </row>
    <row r="1470" customFormat="false" ht="22" hidden="false" customHeight="true" outlineLevel="0" collapsed="false">
      <c r="A1470" s="33" t="s">
        <v>1703</v>
      </c>
      <c r="B1470" s="33" t="b">
        <f aca="false">_xlfn.ISFORMULA(Projection!N32)</f>
        <v>1</v>
      </c>
    </row>
    <row r="1471" customFormat="false" ht="22" hidden="false" customHeight="true" outlineLevel="0" collapsed="false">
      <c r="A1471" s="33" t="s">
        <v>1704</v>
      </c>
      <c r="B1471" s="33" t="b">
        <f aca="false">_xlfn.ISFORMULA(Projection!O32)</f>
        <v>1</v>
      </c>
    </row>
    <row r="1472" customFormat="false" ht="22" hidden="false" customHeight="true" outlineLevel="0" collapsed="false">
      <c r="A1472" s="33" t="s">
        <v>1705</v>
      </c>
      <c r="B1472" s="33" t="b">
        <f aca="false">_xlfn.ISFORMULA(Projection!P32)</f>
        <v>1</v>
      </c>
    </row>
    <row r="1473" customFormat="false" ht="22" hidden="false" customHeight="true" outlineLevel="0" collapsed="false">
      <c r="A1473" s="33" t="s">
        <v>1706</v>
      </c>
      <c r="B1473" s="33" t="b">
        <f aca="false">_xlfn.ISFORMULA(Projection!Q32)</f>
        <v>1</v>
      </c>
    </row>
    <row r="1474" customFormat="false" ht="22" hidden="false" customHeight="true" outlineLevel="0" collapsed="false">
      <c r="A1474" s="33" t="s">
        <v>1707</v>
      </c>
      <c r="B1474" s="33" t="b">
        <f aca="false">_xlfn.ISFORMULA(Projection!R32)</f>
        <v>1</v>
      </c>
    </row>
    <row r="1475" customFormat="false" ht="22" hidden="false" customHeight="true" outlineLevel="0" collapsed="false">
      <c r="A1475" s="33" t="s">
        <v>1708</v>
      </c>
      <c r="B1475" s="33" t="b">
        <f aca="false">_xlfn.ISFORMULA(Projection!S32)</f>
        <v>1</v>
      </c>
    </row>
    <row r="1476" customFormat="false" ht="22" hidden="false" customHeight="true" outlineLevel="0" collapsed="false">
      <c r="A1476" s="33" t="s">
        <v>1709</v>
      </c>
      <c r="B1476" s="33" t="b">
        <f aca="false">_xlfn.ISFORMULA(Projection!B33)</f>
        <v>1</v>
      </c>
    </row>
    <row r="1477" customFormat="false" ht="22" hidden="false" customHeight="true" outlineLevel="0" collapsed="false">
      <c r="A1477" s="33" t="s">
        <v>1710</v>
      </c>
      <c r="B1477" s="33" t="b">
        <f aca="false">_xlfn.ISFORMULA(Projection!C33)</f>
        <v>1</v>
      </c>
    </row>
    <row r="1478" customFormat="false" ht="22" hidden="false" customHeight="true" outlineLevel="0" collapsed="false">
      <c r="A1478" s="33" t="s">
        <v>1711</v>
      </c>
      <c r="B1478" s="33" t="b">
        <f aca="false">_xlfn.ISFORMULA(Projection!D33)</f>
        <v>1</v>
      </c>
    </row>
    <row r="1479" customFormat="false" ht="22" hidden="false" customHeight="true" outlineLevel="0" collapsed="false">
      <c r="A1479" s="33" t="s">
        <v>1712</v>
      </c>
      <c r="B1479" s="33" t="b">
        <f aca="false">_xlfn.ISFORMULA(Projection!E33)</f>
        <v>1</v>
      </c>
    </row>
    <row r="1480" customFormat="false" ht="22" hidden="false" customHeight="true" outlineLevel="0" collapsed="false">
      <c r="A1480" s="33" t="s">
        <v>1713</v>
      </c>
      <c r="B1480" s="33" t="b">
        <f aca="false">_xlfn.ISFORMULA(Projection!F33)</f>
        <v>1</v>
      </c>
    </row>
    <row r="1481" customFormat="false" ht="22" hidden="false" customHeight="true" outlineLevel="0" collapsed="false">
      <c r="A1481" s="33" t="s">
        <v>1714</v>
      </c>
      <c r="B1481" s="33" t="b">
        <f aca="false">_xlfn.ISFORMULA(Projection!G33)</f>
        <v>1</v>
      </c>
    </row>
    <row r="1482" customFormat="false" ht="22" hidden="false" customHeight="true" outlineLevel="0" collapsed="false">
      <c r="A1482" s="33" t="s">
        <v>1715</v>
      </c>
      <c r="B1482" s="33" t="b">
        <f aca="false">_xlfn.ISFORMULA(Projection!H33)</f>
        <v>1</v>
      </c>
    </row>
    <row r="1483" customFormat="false" ht="22" hidden="false" customHeight="true" outlineLevel="0" collapsed="false">
      <c r="A1483" s="33" t="s">
        <v>1716</v>
      </c>
      <c r="B1483" s="33" t="b">
        <f aca="false">_xlfn.ISFORMULA(Projection!I33)</f>
        <v>1</v>
      </c>
    </row>
    <row r="1484" customFormat="false" ht="22" hidden="false" customHeight="true" outlineLevel="0" collapsed="false">
      <c r="A1484" s="33" t="s">
        <v>1717</v>
      </c>
      <c r="B1484" s="33" t="b">
        <f aca="false">_xlfn.ISFORMULA(Projection!J33)</f>
        <v>1</v>
      </c>
    </row>
    <row r="1485" customFormat="false" ht="22" hidden="false" customHeight="true" outlineLevel="0" collapsed="false">
      <c r="A1485" s="33" t="s">
        <v>1718</v>
      </c>
      <c r="B1485" s="33" t="b">
        <f aca="false">_xlfn.ISFORMULA(Projection!K33)</f>
        <v>1</v>
      </c>
    </row>
    <row r="1486" customFormat="false" ht="22" hidden="false" customHeight="true" outlineLevel="0" collapsed="false">
      <c r="A1486" s="33" t="s">
        <v>1719</v>
      </c>
      <c r="B1486" s="33" t="b">
        <f aca="false">_xlfn.ISFORMULA(Projection!L33)</f>
        <v>1</v>
      </c>
    </row>
    <row r="1487" customFormat="false" ht="22" hidden="false" customHeight="true" outlineLevel="0" collapsed="false">
      <c r="A1487" s="33" t="s">
        <v>1720</v>
      </c>
      <c r="B1487" s="33" t="b">
        <f aca="false">_xlfn.ISFORMULA(Projection!M33)</f>
        <v>1</v>
      </c>
    </row>
    <row r="1488" customFormat="false" ht="22" hidden="false" customHeight="true" outlineLevel="0" collapsed="false">
      <c r="A1488" s="33" t="s">
        <v>1721</v>
      </c>
      <c r="B1488" s="33" t="b">
        <f aca="false">_xlfn.ISFORMULA(Projection!N33)</f>
        <v>1</v>
      </c>
    </row>
    <row r="1489" customFormat="false" ht="22" hidden="false" customHeight="true" outlineLevel="0" collapsed="false">
      <c r="A1489" s="33" t="s">
        <v>1722</v>
      </c>
      <c r="B1489" s="33" t="b">
        <f aca="false">_xlfn.ISFORMULA(Projection!O33)</f>
        <v>1</v>
      </c>
    </row>
    <row r="1490" customFormat="false" ht="22" hidden="false" customHeight="true" outlineLevel="0" collapsed="false">
      <c r="A1490" s="33" t="s">
        <v>1723</v>
      </c>
      <c r="B1490" s="33" t="b">
        <f aca="false">_xlfn.ISFORMULA(Projection!P33)</f>
        <v>1</v>
      </c>
    </row>
    <row r="1491" customFormat="false" ht="22" hidden="false" customHeight="true" outlineLevel="0" collapsed="false">
      <c r="A1491" s="33" t="s">
        <v>1724</v>
      </c>
      <c r="B1491" s="33" t="b">
        <f aca="false">_xlfn.ISFORMULA(Projection!Q33)</f>
        <v>1</v>
      </c>
    </row>
    <row r="1492" customFormat="false" ht="22" hidden="false" customHeight="true" outlineLevel="0" collapsed="false">
      <c r="A1492" s="33" t="s">
        <v>1725</v>
      </c>
      <c r="B1492" s="33" t="b">
        <f aca="false">_xlfn.ISFORMULA(Projection!R33)</f>
        <v>1</v>
      </c>
    </row>
    <row r="1493" customFormat="false" ht="22" hidden="false" customHeight="true" outlineLevel="0" collapsed="false">
      <c r="A1493" s="33" t="s">
        <v>1726</v>
      </c>
      <c r="B1493" s="33" t="b">
        <f aca="false">_xlfn.ISFORMULA(Projection!S33)</f>
        <v>1</v>
      </c>
    </row>
    <row r="1494" customFormat="false" ht="22" hidden="false" customHeight="true" outlineLevel="0" collapsed="false">
      <c r="A1494" s="33" t="s">
        <v>1727</v>
      </c>
      <c r="B1494" s="33" t="b">
        <f aca="false">_xlfn.ISFORMULA(Projection!B34)</f>
        <v>1</v>
      </c>
    </row>
    <row r="1495" customFormat="false" ht="22" hidden="false" customHeight="true" outlineLevel="0" collapsed="false">
      <c r="A1495" s="33" t="s">
        <v>1728</v>
      </c>
      <c r="B1495" s="33" t="b">
        <f aca="false">_xlfn.ISFORMULA(Projection!C34)</f>
        <v>1</v>
      </c>
    </row>
    <row r="1496" customFormat="false" ht="22" hidden="false" customHeight="true" outlineLevel="0" collapsed="false">
      <c r="A1496" s="33" t="s">
        <v>1729</v>
      </c>
      <c r="B1496" s="33" t="b">
        <f aca="false">_xlfn.ISFORMULA(Projection!D34)</f>
        <v>1</v>
      </c>
    </row>
    <row r="1497" customFormat="false" ht="22" hidden="false" customHeight="true" outlineLevel="0" collapsed="false">
      <c r="A1497" s="33" t="s">
        <v>1730</v>
      </c>
      <c r="B1497" s="33" t="b">
        <f aca="false">_xlfn.ISFORMULA(Projection!E34)</f>
        <v>1</v>
      </c>
    </row>
    <row r="1498" customFormat="false" ht="22" hidden="false" customHeight="true" outlineLevel="0" collapsed="false">
      <c r="A1498" s="33" t="s">
        <v>1731</v>
      </c>
      <c r="B1498" s="33" t="b">
        <f aca="false">_xlfn.ISFORMULA(Projection!F34)</f>
        <v>1</v>
      </c>
    </row>
    <row r="1499" customFormat="false" ht="22" hidden="false" customHeight="true" outlineLevel="0" collapsed="false">
      <c r="A1499" s="33" t="s">
        <v>1732</v>
      </c>
      <c r="B1499" s="33" t="b">
        <f aca="false">_xlfn.ISFORMULA(Projection!G34)</f>
        <v>1</v>
      </c>
    </row>
    <row r="1500" customFormat="false" ht="22" hidden="false" customHeight="true" outlineLevel="0" collapsed="false">
      <c r="A1500" s="33" t="s">
        <v>1733</v>
      </c>
      <c r="B1500" s="33" t="b">
        <f aca="false">_xlfn.ISFORMULA(Projection!H34)</f>
        <v>1</v>
      </c>
    </row>
    <row r="1501" customFormat="false" ht="22" hidden="false" customHeight="true" outlineLevel="0" collapsed="false">
      <c r="A1501" s="33" t="s">
        <v>1734</v>
      </c>
      <c r="B1501" s="33" t="b">
        <f aca="false">_xlfn.ISFORMULA(Projection!I34)</f>
        <v>1</v>
      </c>
    </row>
    <row r="1502" customFormat="false" ht="22" hidden="false" customHeight="true" outlineLevel="0" collapsed="false">
      <c r="A1502" s="33" t="s">
        <v>1735</v>
      </c>
      <c r="B1502" s="33" t="b">
        <f aca="false">_xlfn.ISFORMULA(Projection!J34)</f>
        <v>1</v>
      </c>
    </row>
    <row r="1503" customFormat="false" ht="22" hidden="false" customHeight="true" outlineLevel="0" collapsed="false">
      <c r="A1503" s="33" t="s">
        <v>1736</v>
      </c>
      <c r="B1503" s="33" t="b">
        <f aca="false">_xlfn.ISFORMULA(Projection!K34)</f>
        <v>1</v>
      </c>
    </row>
    <row r="1504" customFormat="false" ht="22" hidden="false" customHeight="true" outlineLevel="0" collapsed="false">
      <c r="A1504" s="33" t="s">
        <v>1737</v>
      </c>
      <c r="B1504" s="33" t="b">
        <f aca="false">_xlfn.ISFORMULA(Projection!L34)</f>
        <v>1</v>
      </c>
    </row>
    <row r="1505" customFormat="false" ht="22" hidden="false" customHeight="true" outlineLevel="0" collapsed="false">
      <c r="A1505" s="33" t="s">
        <v>1738</v>
      </c>
      <c r="B1505" s="33" t="b">
        <f aca="false">_xlfn.ISFORMULA(Projection!M34)</f>
        <v>1</v>
      </c>
    </row>
    <row r="1506" customFormat="false" ht="22" hidden="false" customHeight="true" outlineLevel="0" collapsed="false">
      <c r="A1506" s="33" t="s">
        <v>1739</v>
      </c>
      <c r="B1506" s="33" t="b">
        <f aca="false">_xlfn.ISFORMULA(Projection!N34)</f>
        <v>1</v>
      </c>
    </row>
    <row r="1507" customFormat="false" ht="22" hidden="false" customHeight="true" outlineLevel="0" collapsed="false">
      <c r="A1507" s="33" t="s">
        <v>1740</v>
      </c>
      <c r="B1507" s="33" t="b">
        <f aca="false">_xlfn.ISFORMULA(Projection!O34)</f>
        <v>1</v>
      </c>
    </row>
    <row r="1508" customFormat="false" ht="22" hidden="false" customHeight="true" outlineLevel="0" collapsed="false">
      <c r="A1508" s="33" t="s">
        <v>1741</v>
      </c>
      <c r="B1508" s="33" t="b">
        <f aca="false">_xlfn.ISFORMULA(Projection!P34)</f>
        <v>1</v>
      </c>
    </row>
    <row r="1509" customFormat="false" ht="22" hidden="false" customHeight="true" outlineLevel="0" collapsed="false">
      <c r="A1509" s="33" t="s">
        <v>1742</v>
      </c>
      <c r="B1509" s="33" t="b">
        <f aca="false">_xlfn.ISFORMULA(Projection!Q34)</f>
        <v>1</v>
      </c>
    </row>
    <row r="1510" customFormat="false" ht="22" hidden="false" customHeight="true" outlineLevel="0" collapsed="false">
      <c r="A1510" s="33" t="s">
        <v>1743</v>
      </c>
      <c r="B1510" s="33" t="b">
        <f aca="false">_xlfn.ISFORMULA(Projection!R34)</f>
        <v>1</v>
      </c>
    </row>
    <row r="1511" customFormat="false" ht="22" hidden="false" customHeight="true" outlineLevel="0" collapsed="false">
      <c r="A1511" s="33" t="s">
        <v>1744</v>
      </c>
      <c r="B1511" s="33" t="b">
        <f aca="false">_xlfn.ISFORMULA(Projection!S34)</f>
        <v>1</v>
      </c>
    </row>
    <row r="1512" customFormat="false" ht="22" hidden="false" customHeight="true" outlineLevel="0" collapsed="false">
      <c r="A1512" s="33" t="s">
        <v>1745</v>
      </c>
      <c r="B1512" s="33" t="b">
        <f aca="false">_xlfn.ISFORMULA(Projection!B35)</f>
        <v>1</v>
      </c>
    </row>
    <row r="1513" customFormat="false" ht="22" hidden="false" customHeight="true" outlineLevel="0" collapsed="false">
      <c r="A1513" s="33" t="s">
        <v>1746</v>
      </c>
      <c r="B1513" s="33" t="b">
        <f aca="false">_xlfn.ISFORMULA(Projection!C35)</f>
        <v>1</v>
      </c>
    </row>
    <row r="1514" customFormat="false" ht="22" hidden="false" customHeight="true" outlineLevel="0" collapsed="false">
      <c r="A1514" s="33" t="s">
        <v>1747</v>
      </c>
      <c r="B1514" s="33" t="b">
        <f aca="false">_xlfn.ISFORMULA(Projection!D35)</f>
        <v>1</v>
      </c>
    </row>
    <row r="1515" customFormat="false" ht="22" hidden="false" customHeight="true" outlineLevel="0" collapsed="false">
      <c r="A1515" s="33" t="s">
        <v>1748</v>
      </c>
      <c r="B1515" s="33" t="b">
        <f aca="false">_xlfn.ISFORMULA(Projection!E35)</f>
        <v>1</v>
      </c>
    </row>
    <row r="1516" customFormat="false" ht="22" hidden="false" customHeight="true" outlineLevel="0" collapsed="false">
      <c r="A1516" s="33" t="s">
        <v>1749</v>
      </c>
      <c r="B1516" s="33" t="b">
        <f aca="false">_xlfn.ISFORMULA(Projection!F35)</f>
        <v>1</v>
      </c>
    </row>
    <row r="1517" customFormat="false" ht="22" hidden="false" customHeight="true" outlineLevel="0" collapsed="false">
      <c r="A1517" s="33" t="s">
        <v>1750</v>
      </c>
      <c r="B1517" s="33" t="b">
        <f aca="false">_xlfn.ISFORMULA(Projection!G35)</f>
        <v>1</v>
      </c>
    </row>
    <row r="1518" customFormat="false" ht="22" hidden="false" customHeight="true" outlineLevel="0" collapsed="false">
      <c r="A1518" s="33" t="s">
        <v>1751</v>
      </c>
      <c r="B1518" s="33" t="b">
        <f aca="false">_xlfn.ISFORMULA(Projection!H35)</f>
        <v>1</v>
      </c>
    </row>
    <row r="1519" customFormat="false" ht="22" hidden="false" customHeight="true" outlineLevel="0" collapsed="false">
      <c r="A1519" s="33" t="s">
        <v>1752</v>
      </c>
      <c r="B1519" s="33" t="b">
        <f aca="false">_xlfn.ISFORMULA(Projection!I35)</f>
        <v>1</v>
      </c>
    </row>
    <row r="1520" customFormat="false" ht="22" hidden="false" customHeight="true" outlineLevel="0" collapsed="false">
      <c r="A1520" s="33" t="s">
        <v>1753</v>
      </c>
      <c r="B1520" s="33" t="b">
        <f aca="false">_xlfn.ISFORMULA(Projection!J35)</f>
        <v>1</v>
      </c>
    </row>
    <row r="1521" customFormat="false" ht="22" hidden="false" customHeight="true" outlineLevel="0" collapsed="false">
      <c r="A1521" s="33" t="s">
        <v>1754</v>
      </c>
      <c r="B1521" s="33" t="b">
        <f aca="false">_xlfn.ISFORMULA(Projection!K35)</f>
        <v>1</v>
      </c>
    </row>
    <row r="1522" customFormat="false" ht="22" hidden="false" customHeight="true" outlineLevel="0" collapsed="false">
      <c r="A1522" s="33" t="s">
        <v>1755</v>
      </c>
      <c r="B1522" s="33" t="b">
        <f aca="false">_xlfn.ISFORMULA(Projection!L35)</f>
        <v>1</v>
      </c>
    </row>
    <row r="1523" customFormat="false" ht="22" hidden="false" customHeight="true" outlineLevel="0" collapsed="false">
      <c r="A1523" s="33" t="s">
        <v>1756</v>
      </c>
      <c r="B1523" s="33" t="b">
        <f aca="false">_xlfn.ISFORMULA(Projection!M35)</f>
        <v>1</v>
      </c>
    </row>
    <row r="1524" customFormat="false" ht="22" hidden="false" customHeight="true" outlineLevel="0" collapsed="false">
      <c r="A1524" s="33" t="s">
        <v>1757</v>
      </c>
      <c r="B1524" s="33" t="b">
        <f aca="false">_xlfn.ISFORMULA(Projection!N35)</f>
        <v>1</v>
      </c>
    </row>
    <row r="1525" customFormat="false" ht="22" hidden="false" customHeight="true" outlineLevel="0" collapsed="false">
      <c r="A1525" s="33" t="s">
        <v>1758</v>
      </c>
      <c r="B1525" s="33" t="b">
        <f aca="false">_xlfn.ISFORMULA(Projection!O35)</f>
        <v>1</v>
      </c>
    </row>
    <row r="1526" customFormat="false" ht="22" hidden="false" customHeight="true" outlineLevel="0" collapsed="false">
      <c r="A1526" s="33" t="s">
        <v>1759</v>
      </c>
      <c r="B1526" s="33" t="b">
        <f aca="false">_xlfn.ISFORMULA(Projection!P35)</f>
        <v>1</v>
      </c>
    </row>
    <row r="1527" customFormat="false" ht="22" hidden="false" customHeight="true" outlineLevel="0" collapsed="false">
      <c r="A1527" s="33" t="s">
        <v>1760</v>
      </c>
      <c r="B1527" s="33" t="b">
        <f aca="false">_xlfn.ISFORMULA(Projection!Q35)</f>
        <v>1</v>
      </c>
    </row>
    <row r="1528" customFormat="false" ht="22" hidden="false" customHeight="true" outlineLevel="0" collapsed="false">
      <c r="A1528" s="33" t="s">
        <v>1761</v>
      </c>
      <c r="B1528" s="33" t="b">
        <f aca="false">_xlfn.ISFORMULA(Projection!R35)</f>
        <v>1</v>
      </c>
    </row>
    <row r="1529" customFormat="false" ht="22" hidden="false" customHeight="true" outlineLevel="0" collapsed="false">
      <c r="A1529" s="33" t="s">
        <v>1762</v>
      </c>
      <c r="B1529" s="33" t="b">
        <f aca="false">_xlfn.ISFORMULA(Projection!S35)</f>
        <v>1</v>
      </c>
    </row>
    <row r="1530" customFormat="false" ht="22" hidden="false" customHeight="true" outlineLevel="0" collapsed="false">
      <c r="A1530" s="33" t="s">
        <v>1763</v>
      </c>
      <c r="B1530" s="33" t="b">
        <f aca="false">_xlfn.ISFORMULA(Projection!B36)</f>
        <v>1</v>
      </c>
    </row>
    <row r="1531" customFormat="false" ht="22" hidden="false" customHeight="true" outlineLevel="0" collapsed="false">
      <c r="A1531" s="33" t="s">
        <v>1764</v>
      </c>
      <c r="B1531" s="33" t="b">
        <f aca="false">_xlfn.ISFORMULA(Projection!C36)</f>
        <v>1</v>
      </c>
    </row>
    <row r="1532" customFormat="false" ht="22" hidden="false" customHeight="true" outlineLevel="0" collapsed="false">
      <c r="A1532" s="33" t="s">
        <v>1765</v>
      </c>
      <c r="B1532" s="33" t="b">
        <f aca="false">_xlfn.ISFORMULA(Projection!D36)</f>
        <v>1</v>
      </c>
    </row>
    <row r="1533" customFormat="false" ht="22" hidden="false" customHeight="true" outlineLevel="0" collapsed="false">
      <c r="A1533" s="33" t="s">
        <v>1766</v>
      </c>
      <c r="B1533" s="33" t="b">
        <f aca="false">_xlfn.ISFORMULA(Projection!E36)</f>
        <v>1</v>
      </c>
    </row>
    <row r="1534" customFormat="false" ht="22" hidden="false" customHeight="true" outlineLevel="0" collapsed="false">
      <c r="A1534" s="33" t="s">
        <v>1767</v>
      </c>
      <c r="B1534" s="33" t="b">
        <f aca="false">_xlfn.ISFORMULA(Projection!F36)</f>
        <v>1</v>
      </c>
    </row>
    <row r="1535" customFormat="false" ht="22" hidden="false" customHeight="true" outlineLevel="0" collapsed="false">
      <c r="A1535" s="33" t="s">
        <v>1768</v>
      </c>
      <c r="B1535" s="33" t="b">
        <f aca="false">_xlfn.ISFORMULA(Projection!G36)</f>
        <v>1</v>
      </c>
    </row>
    <row r="1536" customFormat="false" ht="22" hidden="false" customHeight="true" outlineLevel="0" collapsed="false">
      <c r="A1536" s="33" t="s">
        <v>1769</v>
      </c>
      <c r="B1536" s="33" t="b">
        <f aca="false">_xlfn.ISFORMULA(Projection!H36)</f>
        <v>1</v>
      </c>
    </row>
    <row r="1537" customFormat="false" ht="22" hidden="false" customHeight="true" outlineLevel="0" collapsed="false">
      <c r="A1537" s="33" t="s">
        <v>1770</v>
      </c>
      <c r="B1537" s="33" t="b">
        <f aca="false">_xlfn.ISFORMULA(Projection!I36)</f>
        <v>1</v>
      </c>
    </row>
    <row r="1538" customFormat="false" ht="22" hidden="false" customHeight="true" outlineLevel="0" collapsed="false">
      <c r="A1538" s="33" t="s">
        <v>1771</v>
      </c>
      <c r="B1538" s="33" t="b">
        <f aca="false">_xlfn.ISFORMULA(Projection!J36)</f>
        <v>1</v>
      </c>
    </row>
    <row r="1539" customFormat="false" ht="22" hidden="false" customHeight="true" outlineLevel="0" collapsed="false">
      <c r="A1539" s="33" t="s">
        <v>1772</v>
      </c>
      <c r="B1539" s="33" t="b">
        <f aca="false">_xlfn.ISFORMULA(Projection!K36)</f>
        <v>1</v>
      </c>
    </row>
    <row r="1540" customFormat="false" ht="22" hidden="false" customHeight="true" outlineLevel="0" collapsed="false">
      <c r="A1540" s="33" t="s">
        <v>1773</v>
      </c>
      <c r="B1540" s="33" t="b">
        <f aca="false">_xlfn.ISFORMULA(Projection!L36)</f>
        <v>1</v>
      </c>
    </row>
    <row r="1541" customFormat="false" ht="22" hidden="false" customHeight="true" outlineLevel="0" collapsed="false">
      <c r="A1541" s="33" t="s">
        <v>1774</v>
      </c>
      <c r="B1541" s="33" t="b">
        <f aca="false">_xlfn.ISFORMULA(Projection!M36)</f>
        <v>1</v>
      </c>
    </row>
    <row r="1542" customFormat="false" ht="22" hidden="false" customHeight="true" outlineLevel="0" collapsed="false">
      <c r="A1542" s="33" t="s">
        <v>1775</v>
      </c>
      <c r="B1542" s="33" t="b">
        <f aca="false">_xlfn.ISFORMULA(Projection!N36)</f>
        <v>1</v>
      </c>
    </row>
    <row r="1543" customFormat="false" ht="22" hidden="false" customHeight="true" outlineLevel="0" collapsed="false">
      <c r="A1543" s="33" t="s">
        <v>1776</v>
      </c>
      <c r="B1543" s="33" t="b">
        <f aca="false">_xlfn.ISFORMULA(Projection!O36)</f>
        <v>1</v>
      </c>
    </row>
    <row r="1544" customFormat="false" ht="22" hidden="false" customHeight="true" outlineLevel="0" collapsed="false">
      <c r="A1544" s="33" t="s">
        <v>1777</v>
      </c>
      <c r="B1544" s="33" t="b">
        <f aca="false">_xlfn.ISFORMULA(Projection!P36)</f>
        <v>1</v>
      </c>
    </row>
    <row r="1545" customFormat="false" ht="22" hidden="false" customHeight="true" outlineLevel="0" collapsed="false">
      <c r="A1545" s="33" t="s">
        <v>1778</v>
      </c>
      <c r="B1545" s="33" t="b">
        <f aca="false">_xlfn.ISFORMULA(Projection!Q36)</f>
        <v>1</v>
      </c>
    </row>
    <row r="1546" customFormat="false" ht="22" hidden="false" customHeight="true" outlineLevel="0" collapsed="false">
      <c r="A1546" s="33" t="s">
        <v>1779</v>
      </c>
      <c r="B1546" s="33" t="b">
        <f aca="false">_xlfn.ISFORMULA(Projection!R36)</f>
        <v>1</v>
      </c>
    </row>
    <row r="1547" customFormat="false" ht="22" hidden="false" customHeight="true" outlineLevel="0" collapsed="false">
      <c r="A1547" s="33" t="s">
        <v>1780</v>
      </c>
      <c r="B1547" s="33" t="b">
        <f aca="false">_xlfn.ISFORMULA(Projection!S36)</f>
        <v>1</v>
      </c>
    </row>
    <row r="1548" customFormat="false" ht="22" hidden="false" customHeight="true" outlineLevel="0" collapsed="false">
      <c r="A1548" s="33" t="s">
        <v>1781</v>
      </c>
      <c r="B1548" s="33" t="b">
        <f aca="false">_xlfn.ISFORMULA(Projection!B37)</f>
        <v>1</v>
      </c>
    </row>
    <row r="1549" customFormat="false" ht="22" hidden="false" customHeight="true" outlineLevel="0" collapsed="false">
      <c r="A1549" s="33" t="s">
        <v>1782</v>
      </c>
      <c r="B1549" s="33" t="b">
        <f aca="false">_xlfn.ISFORMULA(Projection!C37)</f>
        <v>1</v>
      </c>
    </row>
    <row r="1550" customFormat="false" ht="22" hidden="false" customHeight="true" outlineLevel="0" collapsed="false">
      <c r="A1550" s="33" t="s">
        <v>1783</v>
      </c>
      <c r="B1550" s="33" t="b">
        <f aca="false">_xlfn.ISFORMULA(Projection!D37)</f>
        <v>1</v>
      </c>
    </row>
    <row r="1551" customFormat="false" ht="22" hidden="false" customHeight="true" outlineLevel="0" collapsed="false">
      <c r="A1551" s="33" t="s">
        <v>1784</v>
      </c>
      <c r="B1551" s="33" t="b">
        <f aca="false">_xlfn.ISFORMULA(Projection!E37)</f>
        <v>1</v>
      </c>
    </row>
    <row r="1552" customFormat="false" ht="22" hidden="false" customHeight="true" outlineLevel="0" collapsed="false">
      <c r="A1552" s="33" t="s">
        <v>1785</v>
      </c>
      <c r="B1552" s="33" t="b">
        <f aca="false">_xlfn.ISFORMULA(Projection!F37)</f>
        <v>1</v>
      </c>
    </row>
    <row r="1553" customFormat="false" ht="22" hidden="false" customHeight="true" outlineLevel="0" collapsed="false">
      <c r="A1553" s="33" t="s">
        <v>1786</v>
      </c>
      <c r="B1553" s="33" t="b">
        <f aca="false">_xlfn.ISFORMULA(Projection!G37)</f>
        <v>1</v>
      </c>
    </row>
    <row r="1554" customFormat="false" ht="22" hidden="false" customHeight="true" outlineLevel="0" collapsed="false">
      <c r="A1554" s="33" t="s">
        <v>1787</v>
      </c>
      <c r="B1554" s="33" t="b">
        <f aca="false">_xlfn.ISFORMULA(Projection!H37)</f>
        <v>1</v>
      </c>
    </row>
    <row r="1555" customFormat="false" ht="22" hidden="false" customHeight="true" outlineLevel="0" collapsed="false">
      <c r="A1555" s="33" t="s">
        <v>1788</v>
      </c>
      <c r="B1555" s="33" t="b">
        <f aca="false">_xlfn.ISFORMULA(Projection!I37)</f>
        <v>1</v>
      </c>
    </row>
    <row r="1556" customFormat="false" ht="22" hidden="false" customHeight="true" outlineLevel="0" collapsed="false">
      <c r="A1556" s="33" t="s">
        <v>1789</v>
      </c>
      <c r="B1556" s="33" t="b">
        <f aca="false">_xlfn.ISFORMULA(Projection!J37)</f>
        <v>1</v>
      </c>
    </row>
    <row r="1557" customFormat="false" ht="22" hidden="false" customHeight="true" outlineLevel="0" collapsed="false">
      <c r="A1557" s="33" t="s">
        <v>1790</v>
      </c>
      <c r="B1557" s="33" t="b">
        <f aca="false">_xlfn.ISFORMULA(Projection!K37)</f>
        <v>1</v>
      </c>
    </row>
    <row r="1558" customFormat="false" ht="22" hidden="false" customHeight="true" outlineLevel="0" collapsed="false">
      <c r="A1558" s="33" t="s">
        <v>1791</v>
      </c>
      <c r="B1558" s="33" t="b">
        <f aca="false">_xlfn.ISFORMULA(Projection!L37)</f>
        <v>1</v>
      </c>
    </row>
    <row r="1559" customFormat="false" ht="22" hidden="false" customHeight="true" outlineLevel="0" collapsed="false">
      <c r="A1559" s="33" t="s">
        <v>1792</v>
      </c>
      <c r="B1559" s="33" t="b">
        <f aca="false">_xlfn.ISFORMULA(Projection!M37)</f>
        <v>1</v>
      </c>
    </row>
    <row r="1560" customFormat="false" ht="22" hidden="false" customHeight="true" outlineLevel="0" collapsed="false">
      <c r="A1560" s="33" t="s">
        <v>1793</v>
      </c>
      <c r="B1560" s="33" t="b">
        <f aca="false">_xlfn.ISFORMULA(Projection!N37)</f>
        <v>1</v>
      </c>
    </row>
    <row r="1561" customFormat="false" ht="22" hidden="false" customHeight="true" outlineLevel="0" collapsed="false">
      <c r="A1561" s="33" t="s">
        <v>1794</v>
      </c>
      <c r="B1561" s="33" t="b">
        <f aca="false">_xlfn.ISFORMULA(Projection!O37)</f>
        <v>1</v>
      </c>
    </row>
    <row r="1562" customFormat="false" ht="22" hidden="false" customHeight="true" outlineLevel="0" collapsed="false">
      <c r="A1562" s="33" t="s">
        <v>1795</v>
      </c>
      <c r="B1562" s="33" t="b">
        <f aca="false">_xlfn.ISFORMULA(Projection!P37)</f>
        <v>1</v>
      </c>
    </row>
    <row r="1563" customFormat="false" ht="22" hidden="false" customHeight="true" outlineLevel="0" collapsed="false">
      <c r="A1563" s="33" t="s">
        <v>1796</v>
      </c>
      <c r="B1563" s="33" t="b">
        <f aca="false">_xlfn.ISFORMULA(Projection!Q37)</f>
        <v>1</v>
      </c>
    </row>
    <row r="1564" customFormat="false" ht="22" hidden="false" customHeight="true" outlineLevel="0" collapsed="false">
      <c r="A1564" s="33" t="s">
        <v>1797</v>
      </c>
      <c r="B1564" s="33" t="b">
        <f aca="false">_xlfn.ISFORMULA(Projection!R37)</f>
        <v>1</v>
      </c>
    </row>
    <row r="1565" customFormat="false" ht="22" hidden="false" customHeight="true" outlineLevel="0" collapsed="false">
      <c r="A1565" s="33" t="s">
        <v>1798</v>
      </c>
      <c r="B1565" s="33" t="b">
        <f aca="false">_xlfn.ISFORMULA(Projection!S37)</f>
        <v>1</v>
      </c>
    </row>
    <row r="1566" customFormat="false" ht="22" hidden="false" customHeight="true" outlineLevel="0" collapsed="false">
      <c r="A1566" s="33" t="s">
        <v>1799</v>
      </c>
      <c r="B1566" s="33" t="b">
        <f aca="false">_xlfn.ISFORMULA(Projection!B38)</f>
        <v>1</v>
      </c>
    </row>
    <row r="1567" customFormat="false" ht="22" hidden="false" customHeight="true" outlineLevel="0" collapsed="false">
      <c r="A1567" s="33" t="s">
        <v>1800</v>
      </c>
      <c r="B1567" s="33" t="b">
        <f aca="false">_xlfn.ISFORMULA(Projection!C38)</f>
        <v>1</v>
      </c>
    </row>
    <row r="1568" customFormat="false" ht="22" hidden="false" customHeight="true" outlineLevel="0" collapsed="false">
      <c r="A1568" s="33" t="s">
        <v>1801</v>
      </c>
      <c r="B1568" s="33" t="b">
        <f aca="false">_xlfn.ISFORMULA(Projection!D38)</f>
        <v>1</v>
      </c>
    </row>
    <row r="1569" customFormat="false" ht="22" hidden="false" customHeight="true" outlineLevel="0" collapsed="false">
      <c r="A1569" s="33" t="s">
        <v>1802</v>
      </c>
      <c r="B1569" s="33" t="b">
        <f aca="false">_xlfn.ISFORMULA(Projection!E38)</f>
        <v>1</v>
      </c>
    </row>
    <row r="1570" customFormat="false" ht="22" hidden="false" customHeight="true" outlineLevel="0" collapsed="false">
      <c r="A1570" s="33" t="s">
        <v>1803</v>
      </c>
      <c r="B1570" s="33" t="b">
        <f aca="false">_xlfn.ISFORMULA(Projection!F38)</f>
        <v>1</v>
      </c>
    </row>
    <row r="1571" customFormat="false" ht="22" hidden="false" customHeight="true" outlineLevel="0" collapsed="false">
      <c r="A1571" s="33" t="s">
        <v>1804</v>
      </c>
      <c r="B1571" s="33" t="b">
        <f aca="false">_xlfn.ISFORMULA(Projection!G38)</f>
        <v>1</v>
      </c>
    </row>
    <row r="1572" customFormat="false" ht="22" hidden="false" customHeight="true" outlineLevel="0" collapsed="false">
      <c r="A1572" s="33" t="s">
        <v>1805</v>
      </c>
      <c r="B1572" s="33" t="b">
        <f aca="false">_xlfn.ISFORMULA(Projection!H38)</f>
        <v>1</v>
      </c>
    </row>
    <row r="1573" customFormat="false" ht="22" hidden="false" customHeight="true" outlineLevel="0" collapsed="false">
      <c r="A1573" s="33" t="s">
        <v>1806</v>
      </c>
      <c r="B1573" s="33" t="b">
        <f aca="false">_xlfn.ISFORMULA(Projection!I38)</f>
        <v>1</v>
      </c>
    </row>
    <row r="1574" customFormat="false" ht="22" hidden="false" customHeight="true" outlineLevel="0" collapsed="false">
      <c r="A1574" s="33" t="s">
        <v>1807</v>
      </c>
      <c r="B1574" s="33" t="b">
        <f aca="false">_xlfn.ISFORMULA(Projection!J38)</f>
        <v>1</v>
      </c>
    </row>
    <row r="1575" customFormat="false" ht="22" hidden="false" customHeight="true" outlineLevel="0" collapsed="false">
      <c r="A1575" s="33" t="s">
        <v>1808</v>
      </c>
      <c r="B1575" s="33" t="b">
        <f aca="false">_xlfn.ISFORMULA(Projection!K38)</f>
        <v>1</v>
      </c>
    </row>
    <row r="1576" customFormat="false" ht="22" hidden="false" customHeight="true" outlineLevel="0" collapsed="false">
      <c r="A1576" s="33" t="s">
        <v>1809</v>
      </c>
      <c r="B1576" s="33" t="b">
        <f aca="false">_xlfn.ISFORMULA(Projection!L38)</f>
        <v>1</v>
      </c>
    </row>
    <row r="1577" customFormat="false" ht="22" hidden="false" customHeight="true" outlineLevel="0" collapsed="false">
      <c r="A1577" s="33" t="s">
        <v>1810</v>
      </c>
      <c r="B1577" s="33" t="b">
        <f aca="false">_xlfn.ISFORMULA(Projection!M38)</f>
        <v>1</v>
      </c>
    </row>
    <row r="1578" customFormat="false" ht="22" hidden="false" customHeight="true" outlineLevel="0" collapsed="false">
      <c r="A1578" s="33" t="s">
        <v>1811</v>
      </c>
      <c r="B1578" s="33" t="b">
        <f aca="false">_xlfn.ISFORMULA(Projection!N38)</f>
        <v>1</v>
      </c>
    </row>
    <row r="1579" customFormat="false" ht="22" hidden="false" customHeight="true" outlineLevel="0" collapsed="false">
      <c r="A1579" s="33" t="s">
        <v>1812</v>
      </c>
      <c r="B1579" s="33" t="b">
        <f aca="false">_xlfn.ISFORMULA(Projection!O38)</f>
        <v>1</v>
      </c>
    </row>
    <row r="1580" customFormat="false" ht="22" hidden="false" customHeight="true" outlineLevel="0" collapsed="false">
      <c r="A1580" s="33" t="s">
        <v>1813</v>
      </c>
      <c r="B1580" s="33" t="b">
        <f aca="false">_xlfn.ISFORMULA(Projection!P38)</f>
        <v>1</v>
      </c>
    </row>
    <row r="1581" customFormat="false" ht="22" hidden="false" customHeight="true" outlineLevel="0" collapsed="false">
      <c r="A1581" s="33" t="s">
        <v>1814</v>
      </c>
      <c r="B1581" s="33" t="b">
        <f aca="false">_xlfn.ISFORMULA(Projection!Q38)</f>
        <v>1</v>
      </c>
    </row>
    <row r="1582" customFormat="false" ht="22" hidden="false" customHeight="true" outlineLevel="0" collapsed="false">
      <c r="A1582" s="33" t="s">
        <v>1815</v>
      </c>
      <c r="B1582" s="33" t="b">
        <f aca="false">_xlfn.ISFORMULA(Projection!R38)</f>
        <v>1</v>
      </c>
    </row>
    <row r="1583" customFormat="false" ht="22" hidden="false" customHeight="true" outlineLevel="0" collapsed="false">
      <c r="A1583" s="33" t="s">
        <v>1816</v>
      </c>
      <c r="B1583" s="33" t="b">
        <f aca="false">_xlfn.ISFORMULA(Projection!S38)</f>
        <v>1</v>
      </c>
    </row>
    <row r="1584" customFormat="false" ht="22" hidden="false" customHeight="true" outlineLevel="0" collapsed="false">
      <c r="A1584" s="33" t="s">
        <v>1817</v>
      </c>
      <c r="B1584" s="33" t="b">
        <f aca="false">_xlfn.ISFORMULA(Projection!B39)</f>
        <v>1</v>
      </c>
    </row>
    <row r="1585" customFormat="false" ht="22" hidden="false" customHeight="true" outlineLevel="0" collapsed="false">
      <c r="A1585" s="33" t="s">
        <v>1818</v>
      </c>
      <c r="B1585" s="33" t="b">
        <f aca="false">_xlfn.ISFORMULA(Projection!C39)</f>
        <v>1</v>
      </c>
    </row>
    <row r="1586" customFormat="false" ht="22" hidden="false" customHeight="true" outlineLevel="0" collapsed="false">
      <c r="A1586" s="33" t="s">
        <v>1819</v>
      </c>
      <c r="B1586" s="33" t="b">
        <f aca="false">_xlfn.ISFORMULA(Projection!D39)</f>
        <v>1</v>
      </c>
    </row>
    <row r="1587" customFormat="false" ht="22" hidden="false" customHeight="true" outlineLevel="0" collapsed="false">
      <c r="A1587" s="33" t="s">
        <v>1820</v>
      </c>
      <c r="B1587" s="33" t="b">
        <f aca="false">_xlfn.ISFORMULA(Projection!E39)</f>
        <v>1</v>
      </c>
    </row>
    <row r="1588" customFormat="false" ht="22" hidden="false" customHeight="true" outlineLevel="0" collapsed="false">
      <c r="A1588" s="33" t="s">
        <v>1821</v>
      </c>
      <c r="B1588" s="33" t="b">
        <f aca="false">_xlfn.ISFORMULA(Projection!F39)</f>
        <v>1</v>
      </c>
    </row>
    <row r="1589" customFormat="false" ht="22" hidden="false" customHeight="true" outlineLevel="0" collapsed="false">
      <c r="A1589" s="33" t="s">
        <v>1822</v>
      </c>
      <c r="B1589" s="33" t="b">
        <f aca="false">_xlfn.ISFORMULA(Projection!G39)</f>
        <v>1</v>
      </c>
    </row>
    <row r="1590" customFormat="false" ht="22" hidden="false" customHeight="true" outlineLevel="0" collapsed="false">
      <c r="A1590" s="33" t="s">
        <v>1823</v>
      </c>
      <c r="B1590" s="33" t="b">
        <f aca="false">_xlfn.ISFORMULA(Projection!H39)</f>
        <v>1</v>
      </c>
    </row>
    <row r="1591" customFormat="false" ht="22" hidden="false" customHeight="true" outlineLevel="0" collapsed="false">
      <c r="A1591" s="33" t="s">
        <v>1824</v>
      </c>
      <c r="B1591" s="33" t="b">
        <f aca="false">_xlfn.ISFORMULA(Projection!I39)</f>
        <v>1</v>
      </c>
    </row>
    <row r="1592" customFormat="false" ht="22" hidden="false" customHeight="true" outlineLevel="0" collapsed="false">
      <c r="A1592" s="33" t="s">
        <v>1825</v>
      </c>
      <c r="B1592" s="33" t="b">
        <f aca="false">_xlfn.ISFORMULA(Projection!J39)</f>
        <v>1</v>
      </c>
    </row>
    <row r="1593" customFormat="false" ht="22" hidden="false" customHeight="true" outlineLevel="0" collapsed="false">
      <c r="A1593" s="33" t="s">
        <v>1826</v>
      </c>
      <c r="B1593" s="33" t="b">
        <f aca="false">_xlfn.ISFORMULA(Projection!K39)</f>
        <v>1</v>
      </c>
    </row>
    <row r="1594" customFormat="false" ht="22" hidden="false" customHeight="true" outlineLevel="0" collapsed="false">
      <c r="A1594" s="33" t="s">
        <v>1827</v>
      </c>
      <c r="B1594" s="33" t="b">
        <f aca="false">_xlfn.ISFORMULA(Projection!L39)</f>
        <v>1</v>
      </c>
    </row>
    <row r="1595" customFormat="false" ht="22" hidden="false" customHeight="true" outlineLevel="0" collapsed="false">
      <c r="A1595" s="33" t="s">
        <v>1828</v>
      </c>
      <c r="B1595" s="33" t="b">
        <f aca="false">_xlfn.ISFORMULA(Projection!M39)</f>
        <v>1</v>
      </c>
    </row>
    <row r="1596" customFormat="false" ht="22" hidden="false" customHeight="true" outlineLevel="0" collapsed="false">
      <c r="A1596" s="33" t="s">
        <v>1829</v>
      </c>
      <c r="B1596" s="33" t="b">
        <f aca="false">_xlfn.ISFORMULA(Projection!N39)</f>
        <v>1</v>
      </c>
    </row>
    <row r="1597" customFormat="false" ht="22" hidden="false" customHeight="true" outlineLevel="0" collapsed="false">
      <c r="A1597" s="33" t="s">
        <v>1830</v>
      </c>
      <c r="B1597" s="33" t="b">
        <f aca="false">_xlfn.ISFORMULA(Projection!O39)</f>
        <v>1</v>
      </c>
    </row>
    <row r="1598" customFormat="false" ht="22" hidden="false" customHeight="true" outlineLevel="0" collapsed="false">
      <c r="A1598" s="33" t="s">
        <v>1831</v>
      </c>
      <c r="B1598" s="33" t="b">
        <f aca="false">_xlfn.ISFORMULA(Projection!P39)</f>
        <v>1</v>
      </c>
    </row>
    <row r="1599" customFormat="false" ht="22" hidden="false" customHeight="true" outlineLevel="0" collapsed="false">
      <c r="A1599" s="33" t="s">
        <v>1832</v>
      </c>
      <c r="B1599" s="33" t="b">
        <f aca="false">_xlfn.ISFORMULA(Projection!Q39)</f>
        <v>1</v>
      </c>
    </row>
    <row r="1600" customFormat="false" ht="22" hidden="false" customHeight="true" outlineLevel="0" collapsed="false">
      <c r="A1600" s="33" t="s">
        <v>1833</v>
      </c>
      <c r="B1600" s="33" t="b">
        <f aca="false">_xlfn.ISFORMULA(Projection!R39)</f>
        <v>1</v>
      </c>
    </row>
    <row r="1601" customFormat="false" ht="22" hidden="false" customHeight="true" outlineLevel="0" collapsed="false">
      <c r="A1601" s="33" t="s">
        <v>1834</v>
      </c>
      <c r="B1601" s="33" t="b">
        <f aca="false">_xlfn.ISFORMULA(Projection!S39)</f>
        <v>1</v>
      </c>
    </row>
    <row r="1602" customFormat="false" ht="22" hidden="false" customHeight="true" outlineLevel="0" collapsed="false">
      <c r="A1602" s="33" t="s">
        <v>1835</v>
      </c>
      <c r="B1602" s="33" t="b">
        <f aca="false">_xlfn.ISFORMULA(Projection!B40)</f>
        <v>1</v>
      </c>
    </row>
    <row r="1603" customFormat="false" ht="22" hidden="false" customHeight="true" outlineLevel="0" collapsed="false">
      <c r="A1603" s="33" t="s">
        <v>1836</v>
      </c>
      <c r="B1603" s="33" t="b">
        <f aca="false">_xlfn.ISFORMULA(Projection!C40)</f>
        <v>1</v>
      </c>
    </row>
    <row r="1604" customFormat="false" ht="22" hidden="false" customHeight="true" outlineLevel="0" collapsed="false">
      <c r="A1604" s="33" t="s">
        <v>1837</v>
      </c>
      <c r="B1604" s="33" t="b">
        <f aca="false">_xlfn.ISFORMULA(Projection!D40)</f>
        <v>1</v>
      </c>
    </row>
    <row r="1605" customFormat="false" ht="22" hidden="false" customHeight="true" outlineLevel="0" collapsed="false">
      <c r="A1605" s="33" t="s">
        <v>1838</v>
      </c>
      <c r="B1605" s="33" t="b">
        <f aca="false">_xlfn.ISFORMULA(Projection!E40)</f>
        <v>1</v>
      </c>
    </row>
    <row r="1606" customFormat="false" ht="22" hidden="false" customHeight="true" outlineLevel="0" collapsed="false">
      <c r="A1606" s="33" t="s">
        <v>1839</v>
      </c>
      <c r="B1606" s="33" t="b">
        <f aca="false">_xlfn.ISFORMULA(Projection!F40)</f>
        <v>1</v>
      </c>
    </row>
    <row r="1607" customFormat="false" ht="22" hidden="false" customHeight="true" outlineLevel="0" collapsed="false">
      <c r="A1607" s="33" t="s">
        <v>1840</v>
      </c>
      <c r="B1607" s="33" t="b">
        <f aca="false">_xlfn.ISFORMULA(Projection!G40)</f>
        <v>1</v>
      </c>
    </row>
    <row r="1608" customFormat="false" ht="22" hidden="false" customHeight="true" outlineLevel="0" collapsed="false">
      <c r="A1608" s="33" t="s">
        <v>1841</v>
      </c>
      <c r="B1608" s="33" t="b">
        <f aca="false">_xlfn.ISFORMULA(Projection!H40)</f>
        <v>1</v>
      </c>
    </row>
    <row r="1609" customFormat="false" ht="22" hidden="false" customHeight="true" outlineLevel="0" collapsed="false">
      <c r="A1609" s="33" t="s">
        <v>1842</v>
      </c>
      <c r="B1609" s="33" t="b">
        <f aca="false">_xlfn.ISFORMULA(Projection!I40)</f>
        <v>1</v>
      </c>
    </row>
    <row r="1610" customFormat="false" ht="22" hidden="false" customHeight="true" outlineLevel="0" collapsed="false">
      <c r="A1610" s="33" t="s">
        <v>1843</v>
      </c>
      <c r="B1610" s="33" t="b">
        <f aca="false">_xlfn.ISFORMULA(Projection!J40)</f>
        <v>1</v>
      </c>
    </row>
    <row r="1611" customFormat="false" ht="22" hidden="false" customHeight="true" outlineLevel="0" collapsed="false">
      <c r="A1611" s="33" t="s">
        <v>1844</v>
      </c>
      <c r="B1611" s="33" t="b">
        <f aca="false">_xlfn.ISFORMULA(Projection!K40)</f>
        <v>1</v>
      </c>
    </row>
    <row r="1612" customFormat="false" ht="22" hidden="false" customHeight="true" outlineLevel="0" collapsed="false">
      <c r="A1612" s="33" t="s">
        <v>1845</v>
      </c>
      <c r="B1612" s="33" t="b">
        <f aca="false">_xlfn.ISFORMULA(Projection!L40)</f>
        <v>1</v>
      </c>
    </row>
    <row r="1613" customFormat="false" ht="22" hidden="false" customHeight="true" outlineLevel="0" collapsed="false">
      <c r="A1613" s="33" t="s">
        <v>1846</v>
      </c>
      <c r="B1613" s="33" t="b">
        <f aca="false">_xlfn.ISFORMULA(Projection!M40)</f>
        <v>1</v>
      </c>
    </row>
    <row r="1614" customFormat="false" ht="22" hidden="false" customHeight="true" outlineLevel="0" collapsed="false">
      <c r="A1614" s="33" t="s">
        <v>1847</v>
      </c>
      <c r="B1614" s="33" t="b">
        <f aca="false">_xlfn.ISFORMULA(Projection!N40)</f>
        <v>1</v>
      </c>
    </row>
    <row r="1615" customFormat="false" ht="22" hidden="false" customHeight="true" outlineLevel="0" collapsed="false">
      <c r="A1615" s="33" t="s">
        <v>1848</v>
      </c>
      <c r="B1615" s="33" t="b">
        <f aca="false">_xlfn.ISFORMULA(Projection!O40)</f>
        <v>1</v>
      </c>
    </row>
    <row r="1616" customFormat="false" ht="22" hidden="false" customHeight="true" outlineLevel="0" collapsed="false">
      <c r="A1616" s="33" t="s">
        <v>1849</v>
      </c>
      <c r="B1616" s="33" t="b">
        <f aca="false">_xlfn.ISFORMULA(Projection!P40)</f>
        <v>1</v>
      </c>
    </row>
    <row r="1617" customFormat="false" ht="22" hidden="false" customHeight="true" outlineLevel="0" collapsed="false">
      <c r="A1617" s="33" t="s">
        <v>1850</v>
      </c>
      <c r="B1617" s="33" t="b">
        <f aca="false">_xlfn.ISFORMULA(Projection!Q40)</f>
        <v>1</v>
      </c>
    </row>
    <row r="1618" customFormat="false" ht="22" hidden="false" customHeight="true" outlineLevel="0" collapsed="false">
      <c r="A1618" s="33" t="s">
        <v>1851</v>
      </c>
      <c r="B1618" s="33" t="b">
        <f aca="false">_xlfn.ISFORMULA(Projection!R40)</f>
        <v>1</v>
      </c>
    </row>
    <row r="1619" customFormat="false" ht="22" hidden="false" customHeight="true" outlineLevel="0" collapsed="false">
      <c r="A1619" s="33" t="s">
        <v>1852</v>
      </c>
      <c r="B1619" s="33" t="b">
        <f aca="false">_xlfn.ISFORMULA(Projection!S40)</f>
        <v>1</v>
      </c>
    </row>
    <row r="1620" customFormat="false" ht="22" hidden="false" customHeight="true" outlineLevel="0" collapsed="false">
      <c r="A1620" s="33" t="s">
        <v>1853</v>
      </c>
      <c r="B1620" s="33" t="b">
        <f aca="false">_xlfn.ISFORMULA(Projection!B41)</f>
        <v>1</v>
      </c>
    </row>
    <row r="1621" customFormat="false" ht="22" hidden="false" customHeight="true" outlineLevel="0" collapsed="false">
      <c r="A1621" s="33" t="s">
        <v>1854</v>
      </c>
      <c r="B1621" s="33" t="b">
        <f aca="false">_xlfn.ISFORMULA(Projection!C41)</f>
        <v>1</v>
      </c>
    </row>
    <row r="1622" customFormat="false" ht="22" hidden="false" customHeight="true" outlineLevel="0" collapsed="false">
      <c r="A1622" s="33" t="s">
        <v>1855</v>
      </c>
      <c r="B1622" s="33" t="b">
        <f aca="false">_xlfn.ISFORMULA(Projection!D41)</f>
        <v>1</v>
      </c>
    </row>
    <row r="1623" customFormat="false" ht="22" hidden="false" customHeight="true" outlineLevel="0" collapsed="false">
      <c r="A1623" s="33" t="s">
        <v>1856</v>
      </c>
      <c r="B1623" s="33" t="b">
        <f aca="false">_xlfn.ISFORMULA(Projection!E41)</f>
        <v>1</v>
      </c>
    </row>
    <row r="1624" customFormat="false" ht="22" hidden="false" customHeight="true" outlineLevel="0" collapsed="false">
      <c r="A1624" s="33" t="s">
        <v>1857</v>
      </c>
      <c r="B1624" s="33" t="b">
        <f aca="false">_xlfn.ISFORMULA(Projection!F41)</f>
        <v>1</v>
      </c>
    </row>
    <row r="1625" customFormat="false" ht="22" hidden="false" customHeight="true" outlineLevel="0" collapsed="false">
      <c r="A1625" s="33" t="s">
        <v>1858</v>
      </c>
      <c r="B1625" s="33" t="b">
        <f aca="false">_xlfn.ISFORMULA(Projection!G41)</f>
        <v>1</v>
      </c>
    </row>
    <row r="1626" customFormat="false" ht="22" hidden="false" customHeight="true" outlineLevel="0" collapsed="false">
      <c r="A1626" s="33" t="s">
        <v>1859</v>
      </c>
      <c r="B1626" s="33" t="b">
        <f aca="false">_xlfn.ISFORMULA(Projection!H41)</f>
        <v>1</v>
      </c>
    </row>
    <row r="1627" customFormat="false" ht="22" hidden="false" customHeight="true" outlineLevel="0" collapsed="false">
      <c r="A1627" s="33" t="s">
        <v>1860</v>
      </c>
      <c r="B1627" s="33" t="b">
        <f aca="false">_xlfn.ISFORMULA(Projection!I41)</f>
        <v>1</v>
      </c>
    </row>
    <row r="1628" customFormat="false" ht="22" hidden="false" customHeight="true" outlineLevel="0" collapsed="false">
      <c r="A1628" s="33" t="s">
        <v>1861</v>
      </c>
      <c r="B1628" s="33" t="b">
        <f aca="false">_xlfn.ISFORMULA(Projection!J41)</f>
        <v>1</v>
      </c>
    </row>
    <row r="1629" customFormat="false" ht="22" hidden="false" customHeight="true" outlineLevel="0" collapsed="false">
      <c r="A1629" s="33" t="s">
        <v>1862</v>
      </c>
      <c r="B1629" s="33" t="b">
        <f aca="false">_xlfn.ISFORMULA(Projection!K41)</f>
        <v>1</v>
      </c>
    </row>
    <row r="1630" customFormat="false" ht="22" hidden="false" customHeight="true" outlineLevel="0" collapsed="false">
      <c r="A1630" s="33" t="s">
        <v>1863</v>
      </c>
      <c r="B1630" s="33" t="b">
        <f aca="false">_xlfn.ISFORMULA(Projection!L41)</f>
        <v>1</v>
      </c>
    </row>
    <row r="1631" customFormat="false" ht="22" hidden="false" customHeight="true" outlineLevel="0" collapsed="false">
      <c r="A1631" s="33" t="s">
        <v>1864</v>
      </c>
      <c r="B1631" s="33" t="b">
        <f aca="false">_xlfn.ISFORMULA(Projection!M41)</f>
        <v>1</v>
      </c>
    </row>
    <row r="1632" customFormat="false" ht="22" hidden="false" customHeight="true" outlineLevel="0" collapsed="false">
      <c r="A1632" s="33" t="s">
        <v>1865</v>
      </c>
      <c r="B1632" s="33" t="b">
        <f aca="false">_xlfn.ISFORMULA(Projection!N41)</f>
        <v>1</v>
      </c>
    </row>
    <row r="1633" customFormat="false" ht="22" hidden="false" customHeight="true" outlineLevel="0" collapsed="false">
      <c r="A1633" s="33" t="s">
        <v>1866</v>
      </c>
      <c r="B1633" s="33" t="b">
        <f aca="false">_xlfn.ISFORMULA(Projection!O41)</f>
        <v>1</v>
      </c>
    </row>
    <row r="1634" customFormat="false" ht="22" hidden="false" customHeight="true" outlineLevel="0" collapsed="false">
      <c r="A1634" s="33" t="s">
        <v>1867</v>
      </c>
      <c r="B1634" s="33" t="b">
        <f aca="false">_xlfn.ISFORMULA(Projection!P41)</f>
        <v>1</v>
      </c>
    </row>
    <row r="1635" customFormat="false" ht="22" hidden="false" customHeight="true" outlineLevel="0" collapsed="false">
      <c r="A1635" s="33" t="s">
        <v>1868</v>
      </c>
      <c r="B1635" s="33" t="b">
        <f aca="false">_xlfn.ISFORMULA(Projection!Q41)</f>
        <v>1</v>
      </c>
    </row>
    <row r="1636" customFormat="false" ht="22" hidden="false" customHeight="true" outlineLevel="0" collapsed="false">
      <c r="A1636" s="33" t="s">
        <v>1869</v>
      </c>
      <c r="B1636" s="33" t="b">
        <f aca="false">_xlfn.ISFORMULA(Projection!R41)</f>
        <v>1</v>
      </c>
    </row>
    <row r="1637" customFormat="false" ht="22" hidden="false" customHeight="true" outlineLevel="0" collapsed="false">
      <c r="A1637" s="33" t="s">
        <v>1870</v>
      </c>
      <c r="B1637" s="33" t="b">
        <f aca="false">_xlfn.ISFORMULA(Projection!S41)</f>
        <v>1</v>
      </c>
    </row>
    <row r="1638" customFormat="false" ht="22" hidden="false" customHeight="true" outlineLevel="0" collapsed="false">
      <c r="A1638" s="33" t="s">
        <v>1871</v>
      </c>
      <c r="B1638" s="33" t="b">
        <f aca="false">_xlfn.ISFORMULA(Projection!B42)</f>
        <v>1</v>
      </c>
    </row>
    <row r="1639" customFormat="false" ht="22" hidden="false" customHeight="true" outlineLevel="0" collapsed="false">
      <c r="A1639" s="33" t="s">
        <v>1872</v>
      </c>
      <c r="B1639" s="33" t="b">
        <f aca="false">_xlfn.ISFORMULA(Projection!C42)</f>
        <v>1</v>
      </c>
    </row>
    <row r="1640" customFormat="false" ht="22" hidden="false" customHeight="true" outlineLevel="0" collapsed="false">
      <c r="A1640" s="33" t="s">
        <v>1873</v>
      </c>
      <c r="B1640" s="33" t="b">
        <f aca="false">_xlfn.ISFORMULA(Projection!D42)</f>
        <v>1</v>
      </c>
    </row>
    <row r="1641" customFormat="false" ht="22" hidden="false" customHeight="true" outlineLevel="0" collapsed="false">
      <c r="A1641" s="33" t="s">
        <v>1874</v>
      </c>
      <c r="B1641" s="33" t="b">
        <f aca="false">_xlfn.ISFORMULA(Projection!E42)</f>
        <v>1</v>
      </c>
    </row>
    <row r="1642" customFormat="false" ht="22" hidden="false" customHeight="true" outlineLevel="0" collapsed="false">
      <c r="A1642" s="33" t="s">
        <v>1875</v>
      </c>
      <c r="B1642" s="33" t="b">
        <f aca="false">_xlfn.ISFORMULA(Projection!F42)</f>
        <v>1</v>
      </c>
    </row>
    <row r="1643" customFormat="false" ht="22" hidden="false" customHeight="true" outlineLevel="0" collapsed="false">
      <c r="A1643" s="33" t="s">
        <v>1876</v>
      </c>
      <c r="B1643" s="33" t="b">
        <f aca="false">_xlfn.ISFORMULA(Projection!G42)</f>
        <v>1</v>
      </c>
    </row>
    <row r="1644" customFormat="false" ht="22" hidden="false" customHeight="true" outlineLevel="0" collapsed="false">
      <c r="A1644" s="33" t="s">
        <v>1877</v>
      </c>
      <c r="B1644" s="33" t="b">
        <f aca="false">_xlfn.ISFORMULA(Projection!H42)</f>
        <v>1</v>
      </c>
    </row>
    <row r="1645" customFormat="false" ht="22" hidden="false" customHeight="true" outlineLevel="0" collapsed="false">
      <c r="A1645" s="33" t="s">
        <v>1878</v>
      </c>
      <c r="B1645" s="33" t="b">
        <f aca="false">_xlfn.ISFORMULA(Projection!I42)</f>
        <v>1</v>
      </c>
    </row>
    <row r="1646" customFormat="false" ht="22" hidden="false" customHeight="true" outlineLevel="0" collapsed="false">
      <c r="A1646" s="33" t="s">
        <v>1879</v>
      </c>
      <c r="B1646" s="33" t="b">
        <f aca="false">_xlfn.ISFORMULA(Projection!J42)</f>
        <v>1</v>
      </c>
    </row>
    <row r="1647" customFormat="false" ht="22" hidden="false" customHeight="true" outlineLevel="0" collapsed="false">
      <c r="A1647" s="33" t="s">
        <v>1880</v>
      </c>
      <c r="B1647" s="33" t="b">
        <f aca="false">_xlfn.ISFORMULA(Projection!K42)</f>
        <v>1</v>
      </c>
    </row>
    <row r="1648" customFormat="false" ht="22" hidden="false" customHeight="true" outlineLevel="0" collapsed="false">
      <c r="A1648" s="33" t="s">
        <v>1881</v>
      </c>
      <c r="B1648" s="33" t="b">
        <f aca="false">_xlfn.ISFORMULA(Projection!L42)</f>
        <v>1</v>
      </c>
    </row>
    <row r="1649" customFormat="false" ht="22" hidden="false" customHeight="true" outlineLevel="0" collapsed="false">
      <c r="A1649" s="33" t="s">
        <v>1882</v>
      </c>
      <c r="B1649" s="33" t="b">
        <f aca="false">_xlfn.ISFORMULA(Projection!M42)</f>
        <v>1</v>
      </c>
    </row>
    <row r="1650" customFormat="false" ht="22" hidden="false" customHeight="true" outlineLevel="0" collapsed="false">
      <c r="A1650" s="33" t="s">
        <v>1883</v>
      </c>
      <c r="B1650" s="33" t="b">
        <f aca="false">_xlfn.ISFORMULA(Projection!N42)</f>
        <v>1</v>
      </c>
    </row>
    <row r="1651" customFormat="false" ht="22" hidden="false" customHeight="true" outlineLevel="0" collapsed="false">
      <c r="A1651" s="33" t="s">
        <v>1884</v>
      </c>
      <c r="B1651" s="33" t="b">
        <f aca="false">_xlfn.ISFORMULA(Projection!O42)</f>
        <v>1</v>
      </c>
    </row>
    <row r="1652" customFormat="false" ht="22" hidden="false" customHeight="true" outlineLevel="0" collapsed="false">
      <c r="A1652" s="33" t="s">
        <v>1885</v>
      </c>
      <c r="B1652" s="33" t="b">
        <f aca="false">_xlfn.ISFORMULA(Projection!P42)</f>
        <v>1</v>
      </c>
    </row>
    <row r="1653" customFormat="false" ht="22" hidden="false" customHeight="true" outlineLevel="0" collapsed="false">
      <c r="A1653" s="33" t="s">
        <v>1886</v>
      </c>
      <c r="B1653" s="33" t="b">
        <f aca="false">_xlfn.ISFORMULA(Projection!Q42)</f>
        <v>1</v>
      </c>
    </row>
    <row r="1654" customFormat="false" ht="22" hidden="false" customHeight="true" outlineLevel="0" collapsed="false">
      <c r="A1654" s="33" t="s">
        <v>1887</v>
      </c>
      <c r="B1654" s="33" t="b">
        <f aca="false">_xlfn.ISFORMULA(Projection!R42)</f>
        <v>1</v>
      </c>
    </row>
    <row r="1655" customFormat="false" ht="22" hidden="false" customHeight="true" outlineLevel="0" collapsed="false">
      <c r="A1655" s="33" t="s">
        <v>1888</v>
      </c>
      <c r="B1655" s="33" t="b">
        <f aca="false">_xlfn.ISFORMULA(Projection!S42)</f>
        <v>1</v>
      </c>
    </row>
    <row r="1656" customFormat="false" ht="22" hidden="false" customHeight="true" outlineLevel="0" collapsed="false">
      <c r="A1656" s="33" t="s">
        <v>1889</v>
      </c>
      <c r="B1656" s="33" t="b">
        <f aca="false">_xlfn.ISFORMULA(Projection!B43)</f>
        <v>1</v>
      </c>
    </row>
    <row r="1657" customFormat="false" ht="22" hidden="false" customHeight="true" outlineLevel="0" collapsed="false">
      <c r="A1657" s="33" t="s">
        <v>1890</v>
      </c>
      <c r="B1657" s="33" t="b">
        <f aca="false">_xlfn.ISFORMULA(Projection!C43)</f>
        <v>1</v>
      </c>
    </row>
    <row r="1658" customFormat="false" ht="22" hidden="false" customHeight="true" outlineLevel="0" collapsed="false">
      <c r="A1658" s="33" t="s">
        <v>1891</v>
      </c>
      <c r="B1658" s="33" t="b">
        <f aca="false">_xlfn.ISFORMULA(Projection!D43)</f>
        <v>1</v>
      </c>
    </row>
    <row r="1659" customFormat="false" ht="22" hidden="false" customHeight="true" outlineLevel="0" collapsed="false">
      <c r="A1659" s="33" t="s">
        <v>1892</v>
      </c>
      <c r="B1659" s="33" t="b">
        <f aca="false">_xlfn.ISFORMULA(Projection!E43)</f>
        <v>1</v>
      </c>
    </row>
    <row r="1660" customFormat="false" ht="22" hidden="false" customHeight="true" outlineLevel="0" collapsed="false">
      <c r="A1660" s="33" t="s">
        <v>1893</v>
      </c>
      <c r="B1660" s="33" t="b">
        <f aca="false">_xlfn.ISFORMULA(Projection!F43)</f>
        <v>1</v>
      </c>
    </row>
    <row r="1661" customFormat="false" ht="22" hidden="false" customHeight="true" outlineLevel="0" collapsed="false">
      <c r="A1661" s="33" t="s">
        <v>1894</v>
      </c>
      <c r="B1661" s="33" t="b">
        <f aca="false">_xlfn.ISFORMULA(Projection!G43)</f>
        <v>1</v>
      </c>
    </row>
    <row r="1662" customFormat="false" ht="22" hidden="false" customHeight="true" outlineLevel="0" collapsed="false">
      <c r="A1662" s="33" t="s">
        <v>1895</v>
      </c>
      <c r="B1662" s="33" t="b">
        <f aca="false">_xlfn.ISFORMULA(Projection!H43)</f>
        <v>1</v>
      </c>
    </row>
    <row r="1663" customFormat="false" ht="22" hidden="false" customHeight="true" outlineLevel="0" collapsed="false">
      <c r="A1663" s="33" t="s">
        <v>1896</v>
      </c>
      <c r="B1663" s="33" t="b">
        <f aca="false">_xlfn.ISFORMULA(Projection!I43)</f>
        <v>1</v>
      </c>
    </row>
    <row r="1664" customFormat="false" ht="22" hidden="false" customHeight="true" outlineLevel="0" collapsed="false">
      <c r="A1664" s="33" t="s">
        <v>1897</v>
      </c>
      <c r="B1664" s="33" t="b">
        <f aca="false">_xlfn.ISFORMULA(Projection!J43)</f>
        <v>1</v>
      </c>
    </row>
    <row r="1665" customFormat="false" ht="22" hidden="false" customHeight="true" outlineLevel="0" collapsed="false">
      <c r="A1665" s="33" t="s">
        <v>1898</v>
      </c>
      <c r="B1665" s="33" t="b">
        <f aca="false">_xlfn.ISFORMULA(Projection!K43)</f>
        <v>1</v>
      </c>
    </row>
    <row r="1666" customFormat="false" ht="22" hidden="false" customHeight="true" outlineLevel="0" collapsed="false">
      <c r="A1666" s="33" t="s">
        <v>1899</v>
      </c>
      <c r="B1666" s="33" t="b">
        <f aca="false">_xlfn.ISFORMULA(Projection!L43)</f>
        <v>1</v>
      </c>
    </row>
    <row r="1667" customFormat="false" ht="22" hidden="false" customHeight="true" outlineLevel="0" collapsed="false">
      <c r="A1667" s="33" t="s">
        <v>1900</v>
      </c>
      <c r="B1667" s="33" t="b">
        <f aca="false">_xlfn.ISFORMULA(Projection!M43)</f>
        <v>1</v>
      </c>
    </row>
    <row r="1668" customFormat="false" ht="22" hidden="false" customHeight="true" outlineLevel="0" collapsed="false">
      <c r="A1668" s="33" t="s">
        <v>1901</v>
      </c>
      <c r="B1668" s="33" t="b">
        <f aca="false">_xlfn.ISFORMULA(Projection!N43)</f>
        <v>1</v>
      </c>
    </row>
    <row r="1669" customFormat="false" ht="22" hidden="false" customHeight="true" outlineLevel="0" collapsed="false">
      <c r="A1669" s="33" t="s">
        <v>1902</v>
      </c>
      <c r="B1669" s="33" t="b">
        <f aca="false">_xlfn.ISFORMULA(Projection!O43)</f>
        <v>1</v>
      </c>
    </row>
    <row r="1670" customFormat="false" ht="22" hidden="false" customHeight="true" outlineLevel="0" collapsed="false">
      <c r="A1670" s="33" t="s">
        <v>1903</v>
      </c>
      <c r="B1670" s="33" t="b">
        <f aca="false">_xlfn.ISFORMULA(Projection!P43)</f>
        <v>1</v>
      </c>
    </row>
    <row r="1671" customFormat="false" ht="22" hidden="false" customHeight="true" outlineLevel="0" collapsed="false">
      <c r="A1671" s="33" t="s">
        <v>1904</v>
      </c>
      <c r="B1671" s="33" t="b">
        <f aca="false">_xlfn.ISFORMULA(Projection!Q43)</f>
        <v>1</v>
      </c>
    </row>
    <row r="1672" customFormat="false" ht="22" hidden="false" customHeight="true" outlineLevel="0" collapsed="false">
      <c r="A1672" s="33" t="s">
        <v>1905</v>
      </c>
      <c r="B1672" s="33" t="b">
        <f aca="false">_xlfn.ISFORMULA(Projection!R43)</f>
        <v>1</v>
      </c>
    </row>
    <row r="1673" customFormat="false" ht="22" hidden="false" customHeight="true" outlineLevel="0" collapsed="false">
      <c r="A1673" s="33" t="s">
        <v>1906</v>
      </c>
      <c r="B1673" s="33" t="b">
        <f aca="false">_xlfn.ISFORMULA(Projection!S43)</f>
        <v>1</v>
      </c>
    </row>
    <row r="1674" customFormat="false" ht="22" hidden="false" customHeight="true" outlineLevel="0" collapsed="false">
      <c r="A1674" s="33" t="s">
        <v>1907</v>
      </c>
      <c r="B1674" s="33" t="b">
        <f aca="false">_xlfn.ISFORMULA(Projection!B44)</f>
        <v>1</v>
      </c>
    </row>
    <row r="1675" customFormat="false" ht="22" hidden="false" customHeight="true" outlineLevel="0" collapsed="false">
      <c r="A1675" s="33" t="s">
        <v>1908</v>
      </c>
      <c r="B1675" s="33" t="b">
        <f aca="false">_xlfn.ISFORMULA(Projection!C44)</f>
        <v>1</v>
      </c>
    </row>
    <row r="1676" customFormat="false" ht="22" hidden="false" customHeight="true" outlineLevel="0" collapsed="false">
      <c r="A1676" s="33" t="s">
        <v>1909</v>
      </c>
      <c r="B1676" s="33" t="b">
        <f aca="false">_xlfn.ISFORMULA(Projection!D44)</f>
        <v>1</v>
      </c>
    </row>
    <row r="1677" customFormat="false" ht="22" hidden="false" customHeight="true" outlineLevel="0" collapsed="false">
      <c r="A1677" s="33" t="s">
        <v>1910</v>
      </c>
      <c r="B1677" s="33" t="b">
        <f aca="false">_xlfn.ISFORMULA(Projection!E44)</f>
        <v>1</v>
      </c>
    </row>
    <row r="1678" customFormat="false" ht="22" hidden="false" customHeight="true" outlineLevel="0" collapsed="false">
      <c r="A1678" s="33" t="s">
        <v>1911</v>
      </c>
      <c r="B1678" s="33" t="b">
        <f aca="false">_xlfn.ISFORMULA(Projection!F44)</f>
        <v>1</v>
      </c>
    </row>
    <row r="1679" customFormat="false" ht="22" hidden="false" customHeight="true" outlineLevel="0" collapsed="false">
      <c r="A1679" s="33" t="s">
        <v>1912</v>
      </c>
      <c r="B1679" s="33" t="b">
        <f aca="false">_xlfn.ISFORMULA(Projection!G44)</f>
        <v>1</v>
      </c>
    </row>
    <row r="1680" customFormat="false" ht="22" hidden="false" customHeight="true" outlineLevel="0" collapsed="false">
      <c r="A1680" s="33" t="s">
        <v>1913</v>
      </c>
      <c r="B1680" s="33" t="b">
        <f aca="false">_xlfn.ISFORMULA(Projection!H44)</f>
        <v>1</v>
      </c>
    </row>
    <row r="1681" customFormat="false" ht="22" hidden="false" customHeight="true" outlineLevel="0" collapsed="false">
      <c r="A1681" s="33" t="s">
        <v>1914</v>
      </c>
      <c r="B1681" s="33" t="b">
        <f aca="false">_xlfn.ISFORMULA(Projection!I44)</f>
        <v>1</v>
      </c>
    </row>
    <row r="1682" customFormat="false" ht="22" hidden="false" customHeight="true" outlineLevel="0" collapsed="false">
      <c r="A1682" s="33" t="s">
        <v>1915</v>
      </c>
      <c r="B1682" s="33" t="b">
        <f aca="false">_xlfn.ISFORMULA(Projection!J44)</f>
        <v>1</v>
      </c>
    </row>
    <row r="1683" customFormat="false" ht="22" hidden="false" customHeight="true" outlineLevel="0" collapsed="false">
      <c r="A1683" s="33" t="s">
        <v>1916</v>
      </c>
      <c r="B1683" s="33" t="b">
        <f aca="false">_xlfn.ISFORMULA(Projection!K44)</f>
        <v>1</v>
      </c>
    </row>
    <row r="1684" customFormat="false" ht="22" hidden="false" customHeight="true" outlineLevel="0" collapsed="false">
      <c r="A1684" s="33" t="s">
        <v>1917</v>
      </c>
      <c r="B1684" s="33" t="b">
        <f aca="false">_xlfn.ISFORMULA(Projection!L44)</f>
        <v>1</v>
      </c>
    </row>
    <row r="1685" customFormat="false" ht="22" hidden="false" customHeight="true" outlineLevel="0" collapsed="false">
      <c r="A1685" s="33" t="s">
        <v>1918</v>
      </c>
      <c r="B1685" s="33" t="b">
        <f aca="false">_xlfn.ISFORMULA(Projection!M44)</f>
        <v>1</v>
      </c>
    </row>
    <row r="1686" customFormat="false" ht="22" hidden="false" customHeight="true" outlineLevel="0" collapsed="false">
      <c r="A1686" s="33" t="s">
        <v>1919</v>
      </c>
      <c r="B1686" s="33" t="b">
        <f aca="false">_xlfn.ISFORMULA(Projection!N44)</f>
        <v>1</v>
      </c>
    </row>
    <row r="1687" customFormat="false" ht="22" hidden="false" customHeight="true" outlineLevel="0" collapsed="false">
      <c r="A1687" s="33" t="s">
        <v>1920</v>
      </c>
      <c r="B1687" s="33" t="b">
        <f aca="false">_xlfn.ISFORMULA(Projection!O44)</f>
        <v>1</v>
      </c>
    </row>
    <row r="1688" customFormat="false" ht="22" hidden="false" customHeight="true" outlineLevel="0" collapsed="false">
      <c r="A1688" s="33" t="s">
        <v>1921</v>
      </c>
      <c r="B1688" s="33" t="b">
        <f aca="false">_xlfn.ISFORMULA(Projection!P44)</f>
        <v>1</v>
      </c>
    </row>
    <row r="1689" customFormat="false" ht="22" hidden="false" customHeight="true" outlineLevel="0" collapsed="false">
      <c r="A1689" s="33" t="s">
        <v>1922</v>
      </c>
      <c r="B1689" s="33" t="b">
        <f aca="false">_xlfn.ISFORMULA(Projection!Q44)</f>
        <v>1</v>
      </c>
    </row>
    <row r="1690" customFormat="false" ht="22" hidden="false" customHeight="true" outlineLevel="0" collapsed="false">
      <c r="A1690" s="33" t="s">
        <v>1923</v>
      </c>
      <c r="B1690" s="33" t="b">
        <f aca="false">_xlfn.ISFORMULA(Projection!R44)</f>
        <v>1</v>
      </c>
    </row>
    <row r="1691" customFormat="false" ht="22" hidden="false" customHeight="true" outlineLevel="0" collapsed="false">
      <c r="A1691" s="33" t="s">
        <v>1924</v>
      </c>
      <c r="B1691" s="33" t="b">
        <f aca="false">_xlfn.ISFORMULA(Projection!S44)</f>
        <v>1</v>
      </c>
    </row>
    <row r="1692" customFormat="false" ht="22" hidden="false" customHeight="true" outlineLevel="0" collapsed="false">
      <c r="A1692" s="33" t="s">
        <v>1925</v>
      </c>
      <c r="B1692" s="33" t="b">
        <f aca="false">_xlfn.ISFORMULA(Projection!B45)</f>
        <v>1</v>
      </c>
    </row>
    <row r="1693" customFormat="false" ht="22" hidden="false" customHeight="true" outlineLevel="0" collapsed="false">
      <c r="A1693" s="33" t="s">
        <v>1926</v>
      </c>
      <c r="B1693" s="33" t="b">
        <f aca="false">_xlfn.ISFORMULA(Projection!C45)</f>
        <v>1</v>
      </c>
    </row>
    <row r="1694" customFormat="false" ht="22" hidden="false" customHeight="true" outlineLevel="0" collapsed="false">
      <c r="A1694" s="33" t="s">
        <v>1927</v>
      </c>
      <c r="B1694" s="33" t="b">
        <f aca="false">_xlfn.ISFORMULA(Projection!D45)</f>
        <v>1</v>
      </c>
    </row>
    <row r="1695" customFormat="false" ht="22" hidden="false" customHeight="true" outlineLevel="0" collapsed="false">
      <c r="A1695" s="33" t="s">
        <v>1928</v>
      </c>
      <c r="B1695" s="33" t="b">
        <f aca="false">_xlfn.ISFORMULA(Projection!E45)</f>
        <v>1</v>
      </c>
    </row>
    <row r="1696" customFormat="false" ht="22" hidden="false" customHeight="true" outlineLevel="0" collapsed="false">
      <c r="A1696" s="33" t="s">
        <v>1929</v>
      </c>
      <c r="B1696" s="33" t="b">
        <f aca="false">_xlfn.ISFORMULA(Projection!F45)</f>
        <v>1</v>
      </c>
    </row>
    <row r="1697" customFormat="false" ht="22" hidden="false" customHeight="true" outlineLevel="0" collapsed="false">
      <c r="A1697" s="33" t="s">
        <v>1930</v>
      </c>
      <c r="B1697" s="33" t="b">
        <f aca="false">_xlfn.ISFORMULA(Projection!G45)</f>
        <v>1</v>
      </c>
    </row>
    <row r="1698" customFormat="false" ht="22" hidden="false" customHeight="true" outlineLevel="0" collapsed="false">
      <c r="A1698" s="33" t="s">
        <v>1931</v>
      </c>
      <c r="B1698" s="33" t="b">
        <f aca="false">_xlfn.ISFORMULA(Projection!H45)</f>
        <v>1</v>
      </c>
    </row>
    <row r="1699" customFormat="false" ht="22" hidden="false" customHeight="true" outlineLevel="0" collapsed="false">
      <c r="A1699" s="33" t="s">
        <v>1932</v>
      </c>
      <c r="B1699" s="33" t="b">
        <f aca="false">_xlfn.ISFORMULA(Projection!I45)</f>
        <v>1</v>
      </c>
    </row>
    <row r="1700" customFormat="false" ht="22" hidden="false" customHeight="true" outlineLevel="0" collapsed="false">
      <c r="A1700" s="33" t="s">
        <v>1933</v>
      </c>
      <c r="B1700" s="33" t="b">
        <f aca="false">_xlfn.ISFORMULA(Projection!J45)</f>
        <v>1</v>
      </c>
    </row>
    <row r="1701" customFormat="false" ht="22" hidden="false" customHeight="true" outlineLevel="0" collapsed="false">
      <c r="A1701" s="33" t="s">
        <v>1934</v>
      </c>
      <c r="B1701" s="33" t="b">
        <f aca="false">_xlfn.ISFORMULA(Projection!K45)</f>
        <v>1</v>
      </c>
    </row>
    <row r="1702" customFormat="false" ht="22" hidden="false" customHeight="true" outlineLevel="0" collapsed="false">
      <c r="A1702" s="33" t="s">
        <v>1935</v>
      </c>
      <c r="B1702" s="33" t="b">
        <f aca="false">_xlfn.ISFORMULA(Projection!L45)</f>
        <v>1</v>
      </c>
    </row>
    <row r="1703" customFormat="false" ht="22" hidden="false" customHeight="true" outlineLevel="0" collapsed="false">
      <c r="A1703" s="33" t="s">
        <v>1936</v>
      </c>
      <c r="B1703" s="33" t="b">
        <f aca="false">_xlfn.ISFORMULA(Projection!M45)</f>
        <v>1</v>
      </c>
    </row>
    <row r="1704" customFormat="false" ht="22" hidden="false" customHeight="true" outlineLevel="0" collapsed="false">
      <c r="A1704" s="33" t="s">
        <v>1937</v>
      </c>
      <c r="B1704" s="33" t="b">
        <f aca="false">_xlfn.ISFORMULA(Projection!N45)</f>
        <v>1</v>
      </c>
    </row>
    <row r="1705" customFormat="false" ht="22" hidden="false" customHeight="true" outlineLevel="0" collapsed="false">
      <c r="A1705" s="33" t="s">
        <v>1938</v>
      </c>
      <c r="B1705" s="33" t="b">
        <f aca="false">_xlfn.ISFORMULA(Projection!O45)</f>
        <v>1</v>
      </c>
    </row>
    <row r="1706" customFormat="false" ht="22" hidden="false" customHeight="true" outlineLevel="0" collapsed="false">
      <c r="A1706" s="33" t="s">
        <v>1939</v>
      </c>
      <c r="B1706" s="33" t="b">
        <f aca="false">_xlfn.ISFORMULA(Projection!P45)</f>
        <v>1</v>
      </c>
    </row>
    <row r="1707" customFormat="false" ht="22" hidden="false" customHeight="true" outlineLevel="0" collapsed="false">
      <c r="A1707" s="33" t="s">
        <v>1940</v>
      </c>
      <c r="B1707" s="33" t="b">
        <f aca="false">_xlfn.ISFORMULA(Projection!Q45)</f>
        <v>1</v>
      </c>
    </row>
    <row r="1708" customFormat="false" ht="22" hidden="false" customHeight="true" outlineLevel="0" collapsed="false">
      <c r="A1708" s="33" t="s">
        <v>1941</v>
      </c>
      <c r="B1708" s="33" t="b">
        <f aca="false">_xlfn.ISFORMULA(Projection!R45)</f>
        <v>1</v>
      </c>
    </row>
    <row r="1709" customFormat="false" ht="22" hidden="false" customHeight="true" outlineLevel="0" collapsed="false">
      <c r="A1709" s="33" t="s">
        <v>1942</v>
      </c>
      <c r="B1709" s="33" t="b">
        <f aca="false">_xlfn.ISFORMULA(Projection!S45)</f>
        <v>1</v>
      </c>
    </row>
    <row r="1710" customFormat="false" ht="22" hidden="false" customHeight="true" outlineLevel="0" collapsed="false">
      <c r="A1710" s="33" t="s">
        <v>1943</v>
      </c>
      <c r="B1710" s="33" t="b">
        <f aca="false">_xlfn.ISFORMULA(Projection!B46)</f>
        <v>1</v>
      </c>
    </row>
    <row r="1711" customFormat="false" ht="22" hidden="false" customHeight="true" outlineLevel="0" collapsed="false">
      <c r="A1711" s="33" t="s">
        <v>1944</v>
      </c>
      <c r="B1711" s="33" t="b">
        <f aca="false">_xlfn.ISFORMULA(Projection!C46)</f>
        <v>1</v>
      </c>
    </row>
    <row r="1712" customFormat="false" ht="22" hidden="false" customHeight="true" outlineLevel="0" collapsed="false">
      <c r="A1712" s="33" t="s">
        <v>1945</v>
      </c>
      <c r="B1712" s="33" t="b">
        <f aca="false">_xlfn.ISFORMULA(Projection!D46)</f>
        <v>1</v>
      </c>
    </row>
    <row r="1713" customFormat="false" ht="22" hidden="false" customHeight="true" outlineLevel="0" collapsed="false">
      <c r="A1713" s="33" t="s">
        <v>1946</v>
      </c>
      <c r="B1713" s="33" t="b">
        <f aca="false">_xlfn.ISFORMULA(Projection!E46)</f>
        <v>1</v>
      </c>
    </row>
    <row r="1714" customFormat="false" ht="22" hidden="false" customHeight="true" outlineLevel="0" collapsed="false">
      <c r="A1714" s="33" t="s">
        <v>1947</v>
      </c>
      <c r="B1714" s="33" t="b">
        <f aca="false">_xlfn.ISFORMULA(Projection!F46)</f>
        <v>1</v>
      </c>
    </row>
    <row r="1715" customFormat="false" ht="22" hidden="false" customHeight="true" outlineLevel="0" collapsed="false">
      <c r="A1715" s="33" t="s">
        <v>1948</v>
      </c>
      <c r="B1715" s="33" t="b">
        <f aca="false">_xlfn.ISFORMULA(Projection!G46)</f>
        <v>1</v>
      </c>
    </row>
    <row r="1716" customFormat="false" ht="22" hidden="false" customHeight="true" outlineLevel="0" collapsed="false">
      <c r="A1716" s="33" t="s">
        <v>1949</v>
      </c>
      <c r="B1716" s="33" t="b">
        <f aca="false">_xlfn.ISFORMULA(Projection!H46)</f>
        <v>1</v>
      </c>
    </row>
    <row r="1717" customFormat="false" ht="22" hidden="false" customHeight="true" outlineLevel="0" collapsed="false">
      <c r="A1717" s="33" t="s">
        <v>1950</v>
      </c>
      <c r="B1717" s="33" t="b">
        <f aca="false">_xlfn.ISFORMULA(Projection!I46)</f>
        <v>1</v>
      </c>
    </row>
    <row r="1718" customFormat="false" ht="22" hidden="false" customHeight="true" outlineLevel="0" collapsed="false">
      <c r="A1718" s="33" t="s">
        <v>1951</v>
      </c>
      <c r="B1718" s="33" t="b">
        <f aca="false">_xlfn.ISFORMULA(Projection!J46)</f>
        <v>1</v>
      </c>
    </row>
    <row r="1719" customFormat="false" ht="22" hidden="false" customHeight="true" outlineLevel="0" collapsed="false">
      <c r="A1719" s="33" t="s">
        <v>1952</v>
      </c>
      <c r="B1719" s="33" t="b">
        <f aca="false">_xlfn.ISFORMULA(Projection!K46)</f>
        <v>1</v>
      </c>
    </row>
    <row r="1720" customFormat="false" ht="22" hidden="false" customHeight="true" outlineLevel="0" collapsed="false">
      <c r="A1720" s="33" t="s">
        <v>1953</v>
      </c>
      <c r="B1720" s="33" t="b">
        <f aca="false">_xlfn.ISFORMULA(Projection!L46)</f>
        <v>1</v>
      </c>
    </row>
    <row r="1721" customFormat="false" ht="22" hidden="false" customHeight="true" outlineLevel="0" collapsed="false">
      <c r="A1721" s="33" t="s">
        <v>1954</v>
      </c>
      <c r="B1721" s="33" t="b">
        <f aca="false">_xlfn.ISFORMULA(Projection!M46)</f>
        <v>1</v>
      </c>
    </row>
    <row r="1722" customFormat="false" ht="22" hidden="false" customHeight="true" outlineLevel="0" collapsed="false">
      <c r="A1722" s="33" t="s">
        <v>1955</v>
      </c>
      <c r="B1722" s="33" t="b">
        <f aca="false">_xlfn.ISFORMULA(Projection!N46)</f>
        <v>1</v>
      </c>
    </row>
    <row r="1723" customFormat="false" ht="22" hidden="false" customHeight="true" outlineLevel="0" collapsed="false">
      <c r="A1723" s="33" t="s">
        <v>1956</v>
      </c>
      <c r="B1723" s="33" t="b">
        <f aca="false">_xlfn.ISFORMULA(Projection!O46)</f>
        <v>1</v>
      </c>
    </row>
    <row r="1724" customFormat="false" ht="22" hidden="false" customHeight="true" outlineLevel="0" collapsed="false">
      <c r="A1724" s="33" t="s">
        <v>1957</v>
      </c>
      <c r="B1724" s="33" t="b">
        <f aca="false">_xlfn.ISFORMULA(Projection!P46)</f>
        <v>1</v>
      </c>
    </row>
    <row r="1725" customFormat="false" ht="22" hidden="false" customHeight="true" outlineLevel="0" collapsed="false">
      <c r="A1725" s="33" t="s">
        <v>1958</v>
      </c>
      <c r="B1725" s="33" t="b">
        <f aca="false">_xlfn.ISFORMULA(Projection!Q46)</f>
        <v>1</v>
      </c>
    </row>
    <row r="1726" customFormat="false" ht="22" hidden="false" customHeight="true" outlineLevel="0" collapsed="false">
      <c r="A1726" s="33" t="s">
        <v>1959</v>
      </c>
      <c r="B1726" s="33" t="b">
        <f aca="false">_xlfn.ISFORMULA(Projection!R46)</f>
        <v>1</v>
      </c>
    </row>
    <row r="1727" customFormat="false" ht="22" hidden="false" customHeight="true" outlineLevel="0" collapsed="false">
      <c r="A1727" s="33" t="s">
        <v>1960</v>
      </c>
      <c r="B1727" s="33" t="b">
        <f aca="false">_xlfn.ISFORMULA(Projection!S46)</f>
        <v>1</v>
      </c>
    </row>
    <row r="1728" customFormat="false" ht="22" hidden="false" customHeight="true" outlineLevel="0" collapsed="false">
      <c r="A1728" s="33" t="s">
        <v>1961</v>
      </c>
      <c r="B1728" s="33" t="b">
        <f aca="false">_xlfn.ISFORMULA(Projection!B47)</f>
        <v>1</v>
      </c>
    </row>
    <row r="1729" customFormat="false" ht="22" hidden="false" customHeight="true" outlineLevel="0" collapsed="false">
      <c r="A1729" s="33" t="s">
        <v>1962</v>
      </c>
      <c r="B1729" s="33" t="b">
        <f aca="false">_xlfn.ISFORMULA(Projection!C47)</f>
        <v>1</v>
      </c>
    </row>
    <row r="1730" customFormat="false" ht="22" hidden="false" customHeight="true" outlineLevel="0" collapsed="false">
      <c r="A1730" s="33" t="s">
        <v>1963</v>
      </c>
      <c r="B1730" s="33" t="b">
        <f aca="false">_xlfn.ISFORMULA(Projection!D47)</f>
        <v>1</v>
      </c>
    </row>
    <row r="1731" customFormat="false" ht="22" hidden="false" customHeight="true" outlineLevel="0" collapsed="false">
      <c r="A1731" s="33" t="s">
        <v>1964</v>
      </c>
      <c r="B1731" s="33" t="b">
        <f aca="false">_xlfn.ISFORMULA(Projection!E47)</f>
        <v>1</v>
      </c>
    </row>
    <row r="1732" customFormat="false" ht="22" hidden="false" customHeight="true" outlineLevel="0" collapsed="false">
      <c r="A1732" s="33" t="s">
        <v>1965</v>
      </c>
      <c r="B1732" s="33" t="b">
        <f aca="false">_xlfn.ISFORMULA(Projection!F47)</f>
        <v>1</v>
      </c>
    </row>
    <row r="1733" customFormat="false" ht="22" hidden="false" customHeight="true" outlineLevel="0" collapsed="false">
      <c r="A1733" s="33" t="s">
        <v>1966</v>
      </c>
      <c r="B1733" s="33" t="b">
        <f aca="false">_xlfn.ISFORMULA(Projection!G47)</f>
        <v>1</v>
      </c>
    </row>
    <row r="1734" customFormat="false" ht="22" hidden="false" customHeight="true" outlineLevel="0" collapsed="false">
      <c r="A1734" s="33" t="s">
        <v>1967</v>
      </c>
      <c r="B1734" s="33" t="b">
        <f aca="false">_xlfn.ISFORMULA(Projection!H47)</f>
        <v>1</v>
      </c>
    </row>
    <row r="1735" customFormat="false" ht="22" hidden="false" customHeight="true" outlineLevel="0" collapsed="false">
      <c r="A1735" s="33" t="s">
        <v>1968</v>
      </c>
      <c r="B1735" s="33" t="b">
        <f aca="false">_xlfn.ISFORMULA(Projection!I47)</f>
        <v>1</v>
      </c>
    </row>
    <row r="1736" customFormat="false" ht="22" hidden="false" customHeight="true" outlineLevel="0" collapsed="false">
      <c r="A1736" s="33" t="s">
        <v>1969</v>
      </c>
      <c r="B1736" s="33" t="b">
        <f aca="false">_xlfn.ISFORMULA(Projection!J47)</f>
        <v>1</v>
      </c>
    </row>
    <row r="1737" customFormat="false" ht="22" hidden="false" customHeight="true" outlineLevel="0" collapsed="false">
      <c r="A1737" s="33" t="s">
        <v>1970</v>
      </c>
      <c r="B1737" s="33" t="b">
        <f aca="false">_xlfn.ISFORMULA(Projection!K47)</f>
        <v>1</v>
      </c>
    </row>
    <row r="1738" customFormat="false" ht="22" hidden="false" customHeight="true" outlineLevel="0" collapsed="false">
      <c r="A1738" s="33" t="s">
        <v>1971</v>
      </c>
      <c r="B1738" s="33" t="b">
        <f aca="false">_xlfn.ISFORMULA(Projection!L47)</f>
        <v>1</v>
      </c>
    </row>
    <row r="1739" customFormat="false" ht="22" hidden="false" customHeight="true" outlineLevel="0" collapsed="false">
      <c r="A1739" s="33" t="s">
        <v>1972</v>
      </c>
      <c r="B1739" s="33" t="b">
        <f aca="false">_xlfn.ISFORMULA(Projection!M47)</f>
        <v>1</v>
      </c>
    </row>
    <row r="1740" customFormat="false" ht="22" hidden="false" customHeight="true" outlineLevel="0" collapsed="false">
      <c r="A1740" s="33" t="s">
        <v>1973</v>
      </c>
      <c r="B1740" s="33" t="b">
        <f aca="false">_xlfn.ISFORMULA(Projection!N47)</f>
        <v>1</v>
      </c>
    </row>
    <row r="1741" customFormat="false" ht="22" hidden="false" customHeight="true" outlineLevel="0" collapsed="false">
      <c r="A1741" s="33" t="s">
        <v>1974</v>
      </c>
      <c r="B1741" s="33" t="b">
        <f aca="false">_xlfn.ISFORMULA(Projection!O47)</f>
        <v>1</v>
      </c>
    </row>
    <row r="1742" customFormat="false" ht="22" hidden="false" customHeight="true" outlineLevel="0" collapsed="false">
      <c r="A1742" s="33" t="s">
        <v>1975</v>
      </c>
      <c r="B1742" s="33" t="b">
        <f aca="false">_xlfn.ISFORMULA(Projection!P47)</f>
        <v>1</v>
      </c>
    </row>
    <row r="1743" customFormat="false" ht="22" hidden="false" customHeight="true" outlineLevel="0" collapsed="false">
      <c r="A1743" s="33" t="s">
        <v>1976</v>
      </c>
      <c r="B1743" s="33" t="b">
        <f aca="false">_xlfn.ISFORMULA(Projection!Q47)</f>
        <v>1</v>
      </c>
    </row>
    <row r="1744" customFormat="false" ht="22" hidden="false" customHeight="true" outlineLevel="0" collapsed="false">
      <c r="A1744" s="33" t="s">
        <v>1977</v>
      </c>
      <c r="B1744" s="33" t="b">
        <f aca="false">_xlfn.ISFORMULA(Projection!R47)</f>
        <v>1</v>
      </c>
    </row>
    <row r="1745" customFormat="false" ht="22" hidden="false" customHeight="true" outlineLevel="0" collapsed="false">
      <c r="A1745" s="33" t="s">
        <v>1978</v>
      </c>
      <c r="B1745" s="33" t="b">
        <f aca="false">_xlfn.ISFORMULA(Projection!S47)</f>
        <v>1</v>
      </c>
    </row>
    <row r="1746" customFormat="false" ht="22" hidden="false" customHeight="true" outlineLevel="0" collapsed="false">
      <c r="A1746" s="33" t="s">
        <v>1979</v>
      </c>
      <c r="B1746" s="33" t="b">
        <f aca="false">_xlfn.ISFORMULA(Projection!B48)</f>
        <v>1</v>
      </c>
    </row>
    <row r="1747" customFormat="false" ht="22" hidden="false" customHeight="true" outlineLevel="0" collapsed="false">
      <c r="A1747" s="33" t="s">
        <v>1980</v>
      </c>
      <c r="B1747" s="33" t="b">
        <f aca="false">_xlfn.ISFORMULA(Projection!C48)</f>
        <v>1</v>
      </c>
    </row>
    <row r="1748" customFormat="false" ht="22" hidden="false" customHeight="true" outlineLevel="0" collapsed="false">
      <c r="A1748" s="33" t="s">
        <v>1981</v>
      </c>
      <c r="B1748" s="33" t="b">
        <f aca="false">_xlfn.ISFORMULA(Projection!D48)</f>
        <v>1</v>
      </c>
    </row>
    <row r="1749" customFormat="false" ht="22" hidden="false" customHeight="true" outlineLevel="0" collapsed="false">
      <c r="A1749" s="33" t="s">
        <v>1982</v>
      </c>
      <c r="B1749" s="33" t="b">
        <f aca="false">_xlfn.ISFORMULA(Projection!E48)</f>
        <v>1</v>
      </c>
    </row>
    <row r="1750" customFormat="false" ht="22" hidden="false" customHeight="true" outlineLevel="0" collapsed="false">
      <c r="A1750" s="33" t="s">
        <v>1983</v>
      </c>
      <c r="B1750" s="33" t="b">
        <f aca="false">_xlfn.ISFORMULA(Projection!F48)</f>
        <v>1</v>
      </c>
    </row>
    <row r="1751" customFormat="false" ht="22" hidden="false" customHeight="true" outlineLevel="0" collapsed="false">
      <c r="A1751" s="33" t="s">
        <v>1984</v>
      </c>
      <c r="B1751" s="33" t="b">
        <f aca="false">_xlfn.ISFORMULA(Projection!G48)</f>
        <v>1</v>
      </c>
    </row>
    <row r="1752" customFormat="false" ht="22" hidden="false" customHeight="true" outlineLevel="0" collapsed="false">
      <c r="A1752" s="33" t="s">
        <v>1985</v>
      </c>
      <c r="B1752" s="33" t="b">
        <f aca="false">_xlfn.ISFORMULA(Projection!H48)</f>
        <v>1</v>
      </c>
    </row>
    <row r="1753" customFormat="false" ht="22" hidden="false" customHeight="true" outlineLevel="0" collapsed="false">
      <c r="A1753" s="33" t="s">
        <v>1986</v>
      </c>
      <c r="B1753" s="33" t="b">
        <f aca="false">_xlfn.ISFORMULA(Projection!I48)</f>
        <v>1</v>
      </c>
    </row>
    <row r="1754" customFormat="false" ht="22" hidden="false" customHeight="true" outlineLevel="0" collapsed="false">
      <c r="A1754" s="33" t="s">
        <v>1987</v>
      </c>
      <c r="B1754" s="33" t="b">
        <f aca="false">_xlfn.ISFORMULA(Projection!J48)</f>
        <v>1</v>
      </c>
    </row>
    <row r="1755" customFormat="false" ht="22" hidden="false" customHeight="true" outlineLevel="0" collapsed="false">
      <c r="A1755" s="33" t="s">
        <v>1988</v>
      </c>
      <c r="B1755" s="33" t="b">
        <f aca="false">_xlfn.ISFORMULA(Projection!K48)</f>
        <v>1</v>
      </c>
    </row>
    <row r="1756" customFormat="false" ht="22" hidden="false" customHeight="true" outlineLevel="0" collapsed="false">
      <c r="A1756" s="33" t="s">
        <v>1989</v>
      </c>
      <c r="B1756" s="33" t="b">
        <f aca="false">_xlfn.ISFORMULA(Projection!L48)</f>
        <v>1</v>
      </c>
    </row>
    <row r="1757" customFormat="false" ht="22" hidden="false" customHeight="true" outlineLevel="0" collapsed="false">
      <c r="A1757" s="33" t="s">
        <v>1990</v>
      </c>
      <c r="B1757" s="33" t="b">
        <f aca="false">_xlfn.ISFORMULA(Projection!M48)</f>
        <v>1</v>
      </c>
    </row>
    <row r="1758" customFormat="false" ht="22" hidden="false" customHeight="true" outlineLevel="0" collapsed="false">
      <c r="A1758" s="33" t="s">
        <v>1991</v>
      </c>
      <c r="B1758" s="33" t="b">
        <f aca="false">_xlfn.ISFORMULA(Projection!N48)</f>
        <v>1</v>
      </c>
    </row>
    <row r="1759" customFormat="false" ht="22" hidden="false" customHeight="true" outlineLevel="0" collapsed="false">
      <c r="A1759" s="33" t="s">
        <v>1992</v>
      </c>
      <c r="B1759" s="33" t="b">
        <f aca="false">_xlfn.ISFORMULA(Projection!O48)</f>
        <v>1</v>
      </c>
    </row>
    <row r="1760" customFormat="false" ht="22" hidden="false" customHeight="true" outlineLevel="0" collapsed="false">
      <c r="A1760" s="33" t="s">
        <v>1993</v>
      </c>
      <c r="B1760" s="33" t="b">
        <f aca="false">_xlfn.ISFORMULA(Projection!P48)</f>
        <v>1</v>
      </c>
    </row>
    <row r="1761" customFormat="false" ht="22" hidden="false" customHeight="true" outlineLevel="0" collapsed="false">
      <c r="A1761" s="33" t="s">
        <v>1994</v>
      </c>
      <c r="B1761" s="33" t="b">
        <f aca="false">_xlfn.ISFORMULA(Projection!Q48)</f>
        <v>1</v>
      </c>
    </row>
    <row r="1762" customFormat="false" ht="22" hidden="false" customHeight="true" outlineLevel="0" collapsed="false">
      <c r="A1762" s="33" t="s">
        <v>1995</v>
      </c>
      <c r="B1762" s="33" t="b">
        <f aca="false">_xlfn.ISFORMULA(Projection!R48)</f>
        <v>1</v>
      </c>
    </row>
    <row r="1763" customFormat="false" ht="22" hidden="false" customHeight="true" outlineLevel="0" collapsed="false">
      <c r="A1763" s="33" t="s">
        <v>1996</v>
      </c>
      <c r="B1763" s="33" t="b">
        <f aca="false">_xlfn.ISFORMULA(Projection!S48)</f>
        <v>1</v>
      </c>
    </row>
    <row r="1764" customFormat="false" ht="22" hidden="false" customHeight="true" outlineLevel="0" collapsed="false">
      <c r="A1764" s="33" t="s">
        <v>1997</v>
      </c>
      <c r="B1764" s="33" t="b">
        <f aca="false">_xlfn.ISFORMULA(Projection!B49)</f>
        <v>1</v>
      </c>
    </row>
    <row r="1765" customFormat="false" ht="22" hidden="false" customHeight="true" outlineLevel="0" collapsed="false">
      <c r="A1765" s="33" t="s">
        <v>1998</v>
      </c>
      <c r="B1765" s="33" t="b">
        <f aca="false">_xlfn.ISFORMULA(Projection!C49)</f>
        <v>1</v>
      </c>
    </row>
    <row r="1766" customFormat="false" ht="22" hidden="false" customHeight="true" outlineLevel="0" collapsed="false">
      <c r="A1766" s="33" t="s">
        <v>1999</v>
      </c>
      <c r="B1766" s="33" t="b">
        <f aca="false">_xlfn.ISFORMULA(Projection!D49)</f>
        <v>1</v>
      </c>
    </row>
    <row r="1767" customFormat="false" ht="22" hidden="false" customHeight="true" outlineLevel="0" collapsed="false">
      <c r="A1767" s="33" t="s">
        <v>2000</v>
      </c>
      <c r="B1767" s="33" t="b">
        <f aca="false">_xlfn.ISFORMULA(Projection!E49)</f>
        <v>1</v>
      </c>
    </row>
    <row r="1768" customFormat="false" ht="22" hidden="false" customHeight="true" outlineLevel="0" collapsed="false">
      <c r="A1768" s="33" t="s">
        <v>2001</v>
      </c>
      <c r="B1768" s="33" t="b">
        <f aca="false">_xlfn.ISFORMULA(Projection!F49)</f>
        <v>1</v>
      </c>
    </row>
    <row r="1769" customFormat="false" ht="22" hidden="false" customHeight="true" outlineLevel="0" collapsed="false">
      <c r="A1769" s="33" t="s">
        <v>2002</v>
      </c>
      <c r="B1769" s="33" t="b">
        <f aca="false">_xlfn.ISFORMULA(Projection!G49)</f>
        <v>1</v>
      </c>
    </row>
    <row r="1770" customFormat="false" ht="22" hidden="false" customHeight="true" outlineLevel="0" collapsed="false">
      <c r="A1770" s="33" t="s">
        <v>2003</v>
      </c>
      <c r="B1770" s="33" t="b">
        <f aca="false">_xlfn.ISFORMULA(Projection!H49)</f>
        <v>1</v>
      </c>
    </row>
    <row r="1771" customFormat="false" ht="22" hidden="false" customHeight="true" outlineLevel="0" collapsed="false">
      <c r="A1771" s="33" t="s">
        <v>2004</v>
      </c>
      <c r="B1771" s="33" t="b">
        <f aca="false">_xlfn.ISFORMULA(Projection!I49)</f>
        <v>1</v>
      </c>
    </row>
    <row r="1772" customFormat="false" ht="22" hidden="false" customHeight="true" outlineLevel="0" collapsed="false">
      <c r="A1772" s="33" t="s">
        <v>2005</v>
      </c>
      <c r="B1772" s="33" t="b">
        <f aca="false">_xlfn.ISFORMULA(Projection!J49)</f>
        <v>1</v>
      </c>
    </row>
    <row r="1773" customFormat="false" ht="22" hidden="false" customHeight="true" outlineLevel="0" collapsed="false">
      <c r="A1773" s="33" t="s">
        <v>2006</v>
      </c>
      <c r="B1773" s="33" t="b">
        <f aca="false">_xlfn.ISFORMULA(Projection!K49)</f>
        <v>1</v>
      </c>
    </row>
    <row r="1774" customFormat="false" ht="22" hidden="false" customHeight="true" outlineLevel="0" collapsed="false">
      <c r="A1774" s="33" t="s">
        <v>2007</v>
      </c>
      <c r="B1774" s="33" t="b">
        <f aca="false">_xlfn.ISFORMULA(Projection!L49)</f>
        <v>1</v>
      </c>
    </row>
    <row r="1775" customFormat="false" ht="22" hidden="false" customHeight="true" outlineLevel="0" collapsed="false">
      <c r="A1775" s="33" t="s">
        <v>2008</v>
      </c>
      <c r="B1775" s="33" t="b">
        <f aca="false">_xlfn.ISFORMULA(Projection!M49)</f>
        <v>1</v>
      </c>
    </row>
    <row r="1776" customFormat="false" ht="22" hidden="false" customHeight="true" outlineLevel="0" collapsed="false">
      <c r="A1776" s="33" t="s">
        <v>2009</v>
      </c>
      <c r="B1776" s="33" t="b">
        <f aca="false">_xlfn.ISFORMULA(Projection!N49)</f>
        <v>1</v>
      </c>
    </row>
    <row r="1777" customFormat="false" ht="22" hidden="false" customHeight="true" outlineLevel="0" collapsed="false">
      <c r="A1777" s="33" t="s">
        <v>2010</v>
      </c>
      <c r="B1777" s="33" t="b">
        <f aca="false">_xlfn.ISFORMULA(Projection!O49)</f>
        <v>1</v>
      </c>
    </row>
    <row r="1778" customFormat="false" ht="22" hidden="false" customHeight="true" outlineLevel="0" collapsed="false">
      <c r="A1778" s="33" t="s">
        <v>2011</v>
      </c>
      <c r="B1778" s="33" t="b">
        <f aca="false">_xlfn.ISFORMULA(Projection!P49)</f>
        <v>1</v>
      </c>
    </row>
    <row r="1779" customFormat="false" ht="22" hidden="false" customHeight="true" outlineLevel="0" collapsed="false">
      <c r="A1779" s="33" t="s">
        <v>2012</v>
      </c>
      <c r="B1779" s="33" t="b">
        <f aca="false">_xlfn.ISFORMULA(Projection!Q49)</f>
        <v>1</v>
      </c>
    </row>
    <row r="1780" customFormat="false" ht="22" hidden="false" customHeight="true" outlineLevel="0" collapsed="false">
      <c r="A1780" s="33" t="s">
        <v>2013</v>
      </c>
      <c r="B1780" s="33" t="b">
        <f aca="false">_xlfn.ISFORMULA(Projection!R49)</f>
        <v>1</v>
      </c>
    </row>
    <row r="1781" customFormat="false" ht="22" hidden="false" customHeight="true" outlineLevel="0" collapsed="false">
      <c r="A1781" s="33" t="s">
        <v>2014</v>
      </c>
      <c r="B1781" s="33" t="b">
        <f aca="false">_xlfn.ISFORMULA(Projection!S49)</f>
        <v>1</v>
      </c>
    </row>
    <row r="1782" customFormat="false" ht="22" hidden="false" customHeight="true" outlineLevel="0" collapsed="false">
      <c r="A1782" s="33" t="s">
        <v>2015</v>
      </c>
      <c r="B1782" s="33" t="b">
        <f aca="false">_xlfn.ISFORMULA(Projection!B50)</f>
        <v>1</v>
      </c>
    </row>
    <row r="1783" customFormat="false" ht="22" hidden="false" customHeight="true" outlineLevel="0" collapsed="false">
      <c r="A1783" s="33" t="s">
        <v>2016</v>
      </c>
      <c r="B1783" s="33" t="b">
        <f aca="false">_xlfn.ISFORMULA(Projection!C50)</f>
        <v>1</v>
      </c>
    </row>
    <row r="1784" customFormat="false" ht="22" hidden="false" customHeight="true" outlineLevel="0" collapsed="false">
      <c r="A1784" s="33" t="s">
        <v>2017</v>
      </c>
      <c r="B1784" s="33" t="b">
        <f aca="false">_xlfn.ISFORMULA(Projection!D50)</f>
        <v>1</v>
      </c>
    </row>
    <row r="1785" customFormat="false" ht="22" hidden="false" customHeight="true" outlineLevel="0" collapsed="false">
      <c r="A1785" s="33" t="s">
        <v>2018</v>
      </c>
      <c r="B1785" s="33" t="b">
        <f aca="false">_xlfn.ISFORMULA(Projection!E50)</f>
        <v>1</v>
      </c>
    </row>
    <row r="1786" customFormat="false" ht="22" hidden="false" customHeight="true" outlineLevel="0" collapsed="false">
      <c r="A1786" s="33" t="s">
        <v>2019</v>
      </c>
      <c r="B1786" s="33" t="b">
        <f aca="false">_xlfn.ISFORMULA(Projection!F50)</f>
        <v>1</v>
      </c>
    </row>
    <row r="1787" customFormat="false" ht="22" hidden="false" customHeight="true" outlineLevel="0" collapsed="false">
      <c r="A1787" s="33" t="s">
        <v>2020</v>
      </c>
      <c r="B1787" s="33" t="b">
        <f aca="false">_xlfn.ISFORMULA(Projection!G50)</f>
        <v>1</v>
      </c>
    </row>
    <row r="1788" customFormat="false" ht="22" hidden="false" customHeight="true" outlineLevel="0" collapsed="false">
      <c r="A1788" s="33" t="s">
        <v>2021</v>
      </c>
      <c r="B1788" s="33" t="b">
        <f aca="false">_xlfn.ISFORMULA(Projection!H50)</f>
        <v>1</v>
      </c>
    </row>
    <row r="1789" customFormat="false" ht="22" hidden="false" customHeight="true" outlineLevel="0" collapsed="false">
      <c r="A1789" s="33" t="s">
        <v>2022</v>
      </c>
      <c r="B1789" s="33" t="b">
        <f aca="false">_xlfn.ISFORMULA(Projection!I50)</f>
        <v>1</v>
      </c>
    </row>
    <row r="1790" customFormat="false" ht="22" hidden="false" customHeight="true" outlineLevel="0" collapsed="false">
      <c r="A1790" s="33" t="s">
        <v>2023</v>
      </c>
      <c r="B1790" s="33" t="b">
        <f aca="false">_xlfn.ISFORMULA(Projection!J50)</f>
        <v>1</v>
      </c>
    </row>
    <row r="1791" customFormat="false" ht="22" hidden="false" customHeight="true" outlineLevel="0" collapsed="false">
      <c r="A1791" s="33" t="s">
        <v>2024</v>
      </c>
      <c r="B1791" s="33" t="b">
        <f aca="false">_xlfn.ISFORMULA(Projection!K50)</f>
        <v>1</v>
      </c>
    </row>
    <row r="1792" customFormat="false" ht="22" hidden="false" customHeight="true" outlineLevel="0" collapsed="false">
      <c r="A1792" s="33" t="s">
        <v>2025</v>
      </c>
      <c r="B1792" s="33" t="b">
        <f aca="false">_xlfn.ISFORMULA(Projection!L50)</f>
        <v>1</v>
      </c>
    </row>
    <row r="1793" customFormat="false" ht="22" hidden="false" customHeight="true" outlineLevel="0" collapsed="false">
      <c r="A1793" s="33" t="s">
        <v>2026</v>
      </c>
      <c r="B1793" s="33" t="b">
        <f aca="false">_xlfn.ISFORMULA(Projection!M50)</f>
        <v>1</v>
      </c>
    </row>
    <row r="1794" customFormat="false" ht="22" hidden="false" customHeight="true" outlineLevel="0" collapsed="false">
      <c r="A1794" s="33" t="s">
        <v>2027</v>
      </c>
      <c r="B1794" s="33" t="b">
        <f aca="false">_xlfn.ISFORMULA(Projection!N50)</f>
        <v>1</v>
      </c>
    </row>
    <row r="1795" customFormat="false" ht="22" hidden="false" customHeight="true" outlineLevel="0" collapsed="false">
      <c r="A1795" s="33" t="s">
        <v>2028</v>
      </c>
      <c r="B1795" s="33" t="b">
        <f aca="false">_xlfn.ISFORMULA(Projection!O50)</f>
        <v>1</v>
      </c>
    </row>
    <row r="1796" customFormat="false" ht="22" hidden="false" customHeight="true" outlineLevel="0" collapsed="false">
      <c r="A1796" s="33" t="s">
        <v>2029</v>
      </c>
      <c r="B1796" s="33" t="b">
        <f aca="false">_xlfn.ISFORMULA(Projection!P50)</f>
        <v>1</v>
      </c>
    </row>
    <row r="1797" customFormat="false" ht="22" hidden="false" customHeight="true" outlineLevel="0" collapsed="false">
      <c r="A1797" s="33" t="s">
        <v>2030</v>
      </c>
      <c r="B1797" s="33" t="b">
        <f aca="false">_xlfn.ISFORMULA(Projection!Q50)</f>
        <v>1</v>
      </c>
    </row>
    <row r="1798" customFormat="false" ht="22" hidden="false" customHeight="true" outlineLevel="0" collapsed="false">
      <c r="A1798" s="33" t="s">
        <v>2031</v>
      </c>
      <c r="B1798" s="33" t="b">
        <f aca="false">_xlfn.ISFORMULA(Projection!R50)</f>
        <v>1</v>
      </c>
    </row>
    <row r="1799" customFormat="false" ht="22" hidden="false" customHeight="true" outlineLevel="0" collapsed="false">
      <c r="A1799" s="33" t="s">
        <v>2032</v>
      </c>
      <c r="B1799" s="33" t="b">
        <f aca="false">_xlfn.ISFORMULA(Projection!S50)</f>
        <v>1</v>
      </c>
    </row>
    <row r="1800" customFormat="false" ht="22" hidden="false" customHeight="true" outlineLevel="0" collapsed="false">
      <c r="A1800" s="33" t="s">
        <v>2033</v>
      </c>
      <c r="B1800" s="33" t="b">
        <f aca="false">_xlfn.ISFORMULA(Projection!B51)</f>
        <v>1</v>
      </c>
    </row>
    <row r="1801" customFormat="false" ht="22" hidden="false" customHeight="true" outlineLevel="0" collapsed="false">
      <c r="A1801" s="33" t="s">
        <v>2034</v>
      </c>
      <c r="B1801" s="33" t="b">
        <f aca="false">_xlfn.ISFORMULA(Projection!C51)</f>
        <v>1</v>
      </c>
    </row>
    <row r="1802" customFormat="false" ht="22" hidden="false" customHeight="true" outlineLevel="0" collapsed="false">
      <c r="A1802" s="33" t="s">
        <v>2035</v>
      </c>
      <c r="B1802" s="33" t="b">
        <f aca="false">_xlfn.ISFORMULA(Projection!D51)</f>
        <v>1</v>
      </c>
    </row>
    <row r="1803" customFormat="false" ht="22" hidden="false" customHeight="true" outlineLevel="0" collapsed="false">
      <c r="A1803" s="33" t="s">
        <v>2036</v>
      </c>
      <c r="B1803" s="33" t="b">
        <f aca="false">_xlfn.ISFORMULA(Projection!E51)</f>
        <v>1</v>
      </c>
    </row>
    <row r="1804" customFormat="false" ht="22" hidden="false" customHeight="true" outlineLevel="0" collapsed="false">
      <c r="A1804" s="33" t="s">
        <v>2037</v>
      </c>
      <c r="B1804" s="33" t="b">
        <f aca="false">_xlfn.ISFORMULA(Projection!F51)</f>
        <v>1</v>
      </c>
    </row>
    <row r="1805" customFormat="false" ht="22" hidden="false" customHeight="true" outlineLevel="0" collapsed="false">
      <c r="A1805" s="33" t="s">
        <v>2038</v>
      </c>
      <c r="B1805" s="33" t="b">
        <f aca="false">_xlfn.ISFORMULA(Projection!G51)</f>
        <v>1</v>
      </c>
    </row>
    <row r="1806" customFormat="false" ht="22" hidden="false" customHeight="true" outlineLevel="0" collapsed="false">
      <c r="A1806" s="33" t="s">
        <v>2039</v>
      </c>
      <c r="B1806" s="33" t="b">
        <f aca="false">_xlfn.ISFORMULA(Projection!H51)</f>
        <v>1</v>
      </c>
    </row>
    <row r="1807" customFormat="false" ht="22" hidden="false" customHeight="true" outlineLevel="0" collapsed="false">
      <c r="A1807" s="33" t="s">
        <v>2040</v>
      </c>
      <c r="B1807" s="33" t="b">
        <f aca="false">_xlfn.ISFORMULA(Projection!I51)</f>
        <v>1</v>
      </c>
    </row>
    <row r="1808" customFormat="false" ht="22" hidden="false" customHeight="true" outlineLevel="0" collapsed="false">
      <c r="A1808" s="33" t="s">
        <v>2041</v>
      </c>
      <c r="B1808" s="33" t="b">
        <f aca="false">_xlfn.ISFORMULA(Projection!J51)</f>
        <v>1</v>
      </c>
    </row>
    <row r="1809" customFormat="false" ht="22" hidden="false" customHeight="true" outlineLevel="0" collapsed="false">
      <c r="A1809" s="33" t="s">
        <v>2042</v>
      </c>
      <c r="B1809" s="33" t="b">
        <f aca="false">_xlfn.ISFORMULA(Projection!K51)</f>
        <v>1</v>
      </c>
    </row>
    <row r="1810" customFormat="false" ht="22" hidden="false" customHeight="true" outlineLevel="0" collapsed="false">
      <c r="A1810" s="33" t="s">
        <v>2043</v>
      </c>
      <c r="B1810" s="33" t="b">
        <f aca="false">_xlfn.ISFORMULA(Projection!L51)</f>
        <v>1</v>
      </c>
    </row>
    <row r="1811" customFormat="false" ht="22" hidden="false" customHeight="true" outlineLevel="0" collapsed="false">
      <c r="A1811" s="33" t="s">
        <v>2044</v>
      </c>
      <c r="B1811" s="33" t="b">
        <f aca="false">_xlfn.ISFORMULA(Projection!M51)</f>
        <v>1</v>
      </c>
    </row>
    <row r="1812" customFormat="false" ht="22" hidden="false" customHeight="true" outlineLevel="0" collapsed="false">
      <c r="A1812" s="33" t="s">
        <v>2045</v>
      </c>
      <c r="B1812" s="33" t="b">
        <f aca="false">_xlfn.ISFORMULA(Projection!N51)</f>
        <v>1</v>
      </c>
    </row>
    <row r="1813" customFormat="false" ht="22" hidden="false" customHeight="true" outlineLevel="0" collapsed="false">
      <c r="A1813" s="33" t="s">
        <v>2046</v>
      </c>
      <c r="B1813" s="33" t="b">
        <f aca="false">_xlfn.ISFORMULA(Projection!O51)</f>
        <v>1</v>
      </c>
    </row>
    <row r="1814" customFormat="false" ht="22" hidden="false" customHeight="true" outlineLevel="0" collapsed="false">
      <c r="A1814" s="33" t="s">
        <v>2047</v>
      </c>
      <c r="B1814" s="33" t="b">
        <f aca="false">_xlfn.ISFORMULA(Projection!P51)</f>
        <v>1</v>
      </c>
    </row>
    <row r="1815" customFormat="false" ht="22" hidden="false" customHeight="true" outlineLevel="0" collapsed="false">
      <c r="A1815" s="33" t="s">
        <v>2048</v>
      </c>
      <c r="B1815" s="33" t="b">
        <f aca="false">_xlfn.ISFORMULA(Projection!Q51)</f>
        <v>1</v>
      </c>
    </row>
    <row r="1816" customFormat="false" ht="22" hidden="false" customHeight="true" outlineLevel="0" collapsed="false">
      <c r="A1816" s="33" t="s">
        <v>2049</v>
      </c>
      <c r="B1816" s="33" t="b">
        <f aca="false">_xlfn.ISFORMULA(Projection!R51)</f>
        <v>1</v>
      </c>
    </row>
    <row r="1817" customFormat="false" ht="22" hidden="false" customHeight="true" outlineLevel="0" collapsed="false">
      <c r="A1817" s="33" t="s">
        <v>2050</v>
      </c>
      <c r="B1817" s="33" t="b">
        <f aca="false">_xlfn.ISFORMULA(Projection!S51)</f>
        <v>1</v>
      </c>
    </row>
    <row r="1818" customFormat="false" ht="22" hidden="false" customHeight="true" outlineLevel="0" collapsed="false">
      <c r="A1818" s="33" t="s">
        <v>2051</v>
      </c>
      <c r="B1818" s="33" t="b">
        <f aca="false">_xlfn.ISFORMULA(Projection!B52)</f>
        <v>1</v>
      </c>
    </row>
    <row r="1819" customFormat="false" ht="22" hidden="false" customHeight="true" outlineLevel="0" collapsed="false">
      <c r="A1819" s="33" t="s">
        <v>2052</v>
      </c>
      <c r="B1819" s="33" t="b">
        <f aca="false">_xlfn.ISFORMULA(Projection!C52)</f>
        <v>1</v>
      </c>
    </row>
    <row r="1820" customFormat="false" ht="22" hidden="false" customHeight="true" outlineLevel="0" collapsed="false">
      <c r="A1820" s="33" t="s">
        <v>2053</v>
      </c>
      <c r="B1820" s="33" t="b">
        <f aca="false">_xlfn.ISFORMULA(Projection!D52)</f>
        <v>1</v>
      </c>
    </row>
    <row r="1821" customFormat="false" ht="22" hidden="false" customHeight="true" outlineLevel="0" collapsed="false">
      <c r="A1821" s="33" t="s">
        <v>2054</v>
      </c>
      <c r="B1821" s="33" t="b">
        <f aca="false">_xlfn.ISFORMULA(Projection!E52)</f>
        <v>1</v>
      </c>
    </row>
    <row r="1822" customFormat="false" ht="22" hidden="false" customHeight="true" outlineLevel="0" collapsed="false">
      <c r="A1822" s="33" t="s">
        <v>2055</v>
      </c>
      <c r="B1822" s="33" t="b">
        <f aca="false">_xlfn.ISFORMULA(Projection!F52)</f>
        <v>1</v>
      </c>
    </row>
    <row r="1823" customFormat="false" ht="22" hidden="false" customHeight="true" outlineLevel="0" collapsed="false">
      <c r="A1823" s="33" t="s">
        <v>2056</v>
      </c>
      <c r="B1823" s="33" t="b">
        <f aca="false">_xlfn.ISFORMULA(Projection!G52)</f>
        <v>1</v>
      </c>
    </row>
    <row r="1824" customFormat="false" ht="22" hidden="false" customHeight="true" outlineLevel="0" collapsed="false">
      <c r="A1824" s="33" t="s">
        <v>2057</v>
      </c>
      <c r="B1824" s="33" t="b">
        <f aca="false">_xlfn.ISFORMULA(Projection!H52)</f>
        <v>1</v>
      </c>
    </row>
    <row r="1825" customFormat="false" ht="22" hidden="false" customHeight="true" outlineLevel="0" collapsed="false">
      <c r="A1825" s="33" t="s">
        <v>2058</v>
      </c>
      <c r="B1825" s="33" t="b">
        <f aca="false">_xlfn.ISFORMULA(Projection!I52)</f>
        <v>1</v>
      </c>
    </row>
    <row r="1826" customFormat="false" ht="22" hidden="false" customHeight="true" outlineLevel="0" collapsed="false">
      <c r="A1826" s="33" t="s">
        <v>2059</v>
      </c>
      <c r="B1826" s="33" t="b">
        <f aca="false">_xlfn.ISFORMULA(Projection!J52)</f>
        <v>1</v>
      </c>
    </row>
    <row r="1827" customFormat="false" ht="22" hidden="false" customHeight="true" outlineLevel="0" collapsed="false">
      <c r="A1827" s="33" t="s">
        <v>2060</v>
      </c>
      <c r="B1827" s="33" t="b">
        <f aca="false">_xlfn.ISFORMULA(Projection!K52)</f>
        <v>1</v>
      </c>
    </row>
    <row r="1828" customFormat="false" ht="22" hidden="false" customHeight="true" outlineLevel="0" collapsed="false">
      <c r="A1828" s="33" t="s">
        <v>2061</v>
      </c>
      <c r="B1828" s="33" t="b">
        <f aca="false">_xlfn.ISFORMULA(Projection!L52)</f>
        <v>1</v>
      </c>
    </row>
    <row r="1829" customFormat="false" ht="22" hidden="false" customHeight="true" outlineLevel="0" collapsed="false">
      <c r="A1829" s="33" t="s">
        <v>2062</v>
      </c>
      <c r="B1829" s="33" t="b">
        <f aca="false">_xlfn.ISFORMULA(Projection!M52)</f>
        <v>1</v>
      </c>
    </row>
    <row r="1830" customFormat="false" ht="22" hidden="false" customHeight="true" outlineLevel="0" collapsed="false">
      <c r="A1830" s="33" t="s">
        <v>2063</v>
      </c>
      <c r="B1830" s="33" t="b">
        <f aca="false">_xlfn.ISFORMULA(Projection!N52)</f>
        <v>1</v>
      </c>
    </row>
    <row r="1831" customFormat="false" ht="22" hidden="false" customHeight="true" outlineLevel="0" collapsed="false">
      <c r="A1831" s="33" t="s">
        <v>2064</v>
      </c>
      <c r="B1831" s="33" t="b">
        <f aca="false">_xlfn.ISFORMULA(Projection!O52)</f>
        <v>1</v>
      </c>
    </row>
    <row r="1832" customFormat="false" ht="22" hidden="false" customHeight="true" outlineLevel="0" collapsed="false">
      <c r="A1832" s="33" t="s">
        <v>2065</v>
      </c>
      <c r="B1832" s="33" t="b">
        <f aca="false">_xlfn.ISFORMULA(Projection!P52)</f>
        <v>1</v>
      </c>
    </row>
    <row r="1833" customFormat="false" ht="22" hidden="false" customHeight="true" outlineLevel="0" collapsed="false">
      <c r="A1833" s="33" t="s">
        <v>2066</v>
      </c>
      <c r="B1833" s="33" t="b">
        <f aca="false">_xlfn.ISFORMULA(Projection!Q52)</f>
        <v>1</v>
      </c>
    </row>
    <row r="1834" customFormat="false" ht="22" hidden="false" customHeight="true" outlineLevel="0" collapsed="false">
      <c r="A1834" s="33" t="s">
        <v>2067</v>
      </c>
      <c r="B1834" s="33" t="b">
        <f aca="false">_xlfn.ISFORMULA(Projection!R52)</f>
        <v>1</v>
      </c>
    </row>
    <row r="1835" customFormat="false" ht="22" hidden="false" customHeight="true" outlineLevel="0" collapsed="false">
      <c r="A1835" s="33" t="s">
        <v>2068</v>
      </c>
      <c r="B1835" s="33" t="b">
        <f aca="false">_xlfn.ISFORMULA(Projection!S52)</f>
        <v>1</v>
      </c>
    </row>
    <row r="1836" customFormat="false" ht="22" hidden="false" customHeight="true" outlineLevel="0" collapsed="false">
      <c r="A1836" s="33" t="s">
        <v>2069</v>
      </c>
      <c r="B1836" s="33" t="b">
        <f aca="false">_xlfn.ISFORMULA(Projection!B53)</f>
        <v>1</v>
      </c>
    </row>
    <row r="1837" customFormat="false" ht="22" hidden="false" customHeight="true" outlineLevel="0" collapsed="false">
      <c r="A1837" s="33" t="s">
        <v>2070</v>
      </c>
      <c r="B1837" s="33" t="b">
        <f aca="false">_xlfn.ISFORMULA(Projection!C53)</f>
        <v>1</v>
      </c>
    </row>
    <row r="1838" customFormat="false" ht="22" hidden="false" customHeight="true" outlineLevel="0" collapsed="false">
      <c r="A1838" s="33" t="s">
        <v>2071</v>
      </c>
      <c r="B1838" s="33" t="b">
        <f aca="false">_xlfn.ISFORMULA(Projection!D53)</f>
        <v>1</v>
      </c>
    </row>
    <row r="1839" customFormat="false" ht="22" hidden="false" customHeight="true" outlineLevel="0" collapsed="false">
      <c r="A1839" s="33" t="s">
        <v>2072</v>
      </c>
      <c r="B1839" s="33" t="b">
        <f aca="false">_xlfn.ISFORMULA(Projection!E53)</f>
        <v>1</v>
      </c>
    </row>
    <row r="1840" customFormat="false" ht="22" hidden="false" customHeight="true" outlineLevel="0" collapsed="false">
      <c r="A1840" s="33" t="s">
        <v>2073</v>
      </c>
      <c r="B1840" s="33" t="b">
        <f aca="false">_xlfn.ISFORMULA(Projection!F53)</f>
        <v>1</v>
      </c>
    </row>
    <row r="1841" customFormat="false" ht="22" hidden="false" customHeight="true" outlineLevel="0" collapsed="false">
      <c r="A1841" s="33" t="s">
        <v>2074</v>
      </c>
      <c r="B1841" s="33" t="b">
        <f aca="false">_xlfn.ISFORMULA(Projection!G53)</f>
        <v>1</v>
      </c>
    </row>
    <row r="1842" customFormat="false" ht="22" hidden="false" customHeight="true" outlineLevel="0" collapsed="false">
      <c r="A1842" s="33" t="s">
        <v>2075</v>
      </c>
      <c r="B1842" s="33" t="b">
        <f aca="false">_xlfn.ISFORMULA(Projection!H53)</f>
        <v>1</v>
      </c>
    </row>
    <row r="1843" customFormat="false" ht="22" hidden="false" customHeight="true" outlineLevel="0" collapsed="false">
      <c r="A1843" s="33" t="s">
        <v>2076</v>
      </c>
      <c r="B1843" s="33" t="b">
        <f aca="false">_xlfn.ISFORMULA(Projection!I53)</f>
        <v>1</v>
      </c>
    </row>
    <row r="1844" customFormat="false" ht="22" hidden="false" customHeight="true" outlineLevel="0" collapsed="false">
      <c r="A1844" s="33" t="s">
        <v>2077</v>
      </c>
      <c r="B1844" s="33" t="b">
        <f aca="false">_xlfn.ISFORMULA(Projection!J53)</f>
        <v>1</v>
      </c>
    </row>
    <row r="1845" customFormat="false" ht="22" hidden="false" customHeight="true" outlineLevel="0" collapsed="false">
      <c r="A1845" s="33" t="s">
        <v>2078</v>
      </c>
      <c r="B1845" s="33" t="b">
        <f aca="false">_xlfn.ISFORMULA(Projection!K53)</f>
        <v>1</v>
      </c>
    </row>
    <row r="1846" customFormat="false" ht="22" hidden="false" customHeight="true" outlineLevel="0" collapsed="false">
      <c r="A1846" s="33" t="s">
        <v>2079</v>
      </c>
      <c r="B1846" s="33" t="b">
        <f aca="false">_xlfn.ISFORMULA(Projection!L53)</f>
        <v>1</v>
      </c>
    </row>
    <row r="1847" customFormat="false" ht="22" hidden="false" customHeight="true" outlineLevel="0" collapsed="false">
      <c r="A1847" s="33" t="s">
        <v>2080</v>
      </c>
      <c r="B1847" s="33" t="b">
        <f aca="false">_xlfn.ISFORMULA(Projection!M53)</f>
        <v>1</v>
      </c>
    </row>
    <row r="1848" customFormat="false" ht="22" hidden="false" customHeight="true" outlineLevel="0" collapsed="false">
      <c r="A1848" s="33" t="s">
        <v>2081</v>
      </c>
      <c r="B1848" s="33" t="b">
        <f aca="false">_xlfn.ISFORMULA(Projection!N53)</f>
        <v>1</v>
      </c>
    </row>
    <row r="1849" customFormat="false" ht="22" hidden="false" customHeight="true" outlineLevel="0" collapsed="false">
      <c r="A1849" s="33" t="s">
        <v>2082</v>
      </c>
      <c r="B1849" s="33" t="b">
        <f aca="false">_xlfn.ISFORMULA(Projection!O53)</f>
        <v>1</v>
      </c>
    </row>
    <row r="1850" customFormat="false" ht="22" hidden="false" customHeight="true" outlineLevel="0" collapsed="false">
      <c r="A1850" s="33" t="s">
        <v>2083</v>
      </c>
      <c r="B1850" s="33" t="b">
        <f aca="false">_xlfn.ISFORMULA(Projection!P53)</f>
        <v>1</v>
      </c>
    </row>
    <row r="1851" customFormat="false" ht="22" hidden="false" customHeight="true" outlineLevel="0" collapsed="false">
      <c r="A1851" s="33" t="s">
        <v>2084</v>
      </c>
      <c r="B1851" s="33" t="b">
        <f aca="false">_xlfn.ISFORMULA(Projection!Q53)</f>
        <v>1</v>
      </c>
    </row>
    <row r="1852" customFormat="false" ht="22" hidden="false" customHeight="true" outlineLevel="0" collapsed="false">
      <c r="A1852" s="33" t="s">
        <v>2085</v>
      </c>
      <c r="B1852" s="33" t="b">
        <f aca="false">_xlfn.ISFORMULA(Projection!R53)</f>
        <v>1</v>
      </c>
    </row>
    <row r="1853" customFormat="false" ht="22" hidden="false" customHeight="true" outlineLevel="0" collapsed="false">
      <c r="A1853" s="33" t="s">
        <v>2086</v>
      </c>
      <c r="B1853" s="33" t="b">
        <f aca="false">_xlfn.ISFORMULA(Projection!S53)</f>
        <v>1</v>
      </c>
    </row>
    <row r="1854" customFormat="false" ht="22" hidden="false" customHeight="true" outlineLevel="0" collapsed="false">
      <c r="A1854" s="33" t="s">
        <v>2087</v>
      </c>
      <c r="B1854" s="33" t="b">
        <f aca="false">_xlfn.ISFORMULA(Projection!B54)</f>
        <v>1</v>
      </c>
    </row>
    <row r="1855" customFormat="false" ht="22" hidden="false" customHeight="true" outlineLevel="0" collapsed="false">
      <c r="A1855" s="33" t="s">
        <v>2088</v>
      </c>
      <c r="B1855" s="33" t="b">
        <f aca="false">_xlfn.ISFORMULA(Projection!C54)</f>
        <v>1</v>
      </c>
    </row>
    <row r="1856" customFormat="false" ht="22" hidden="false" customHeight="true" outlineLevel="0" collapsed="false">
      <c r="A1856" s="33" t="s">
        <v>2089</v>
      </c>
      <c r="B1856" s="33" t="b">
        <f aca="false">_xlfn.ISFORMULA(Projection!D54)</f>
        <v>1</v>
      </c>
    </row>
    <row r="1857" customFormat="false" ht="22" hidden="false" customHeight="true" outlineLevel="0" collapsed="false">
      <c r="A1857" s="33" t="s">
        <v>2090</v>
      </c>
      <c r="B1857" s="33" t="b">
        <f aca="false">_xlfn.ISFORMULA(Projection!E54)</f>
        <v>1</v>
      </c>
    </row>
    <row r="1858" customFormat="false" ht="22" hidden="false" customHeight="true" outlineLevel="0" collapsed="false">
      <c r="A1858" s="33" t="s">
        <v>2091</v>
      </c>
      <c r="B1858" s="33" t="b">
        <f aca="false">_xlfn.ISFORMULA(Projection!F54)</f>
        <v>1</v>
      </c>
    </row>
    <row r="1859" customFormat="false" ht="22" hidden="false" customHeight="true" outlineLevel="0" collapsed="false">
      <c r="A1859" s="33" t="s">
        <v>2092</v>
      </c>
      <c r="B1859" s="33" t="b">
        <f aca="false">_xlfn.ISFORMULA(Projection!G54)</f>
        <v>1</v>
      </c>
    </row>
    <row r="1860" customFormat="false" ht="22" hidden="false" customHeight="true" outlineLevel="0" collapsed="false">
      <c r="A1860" s="33" t="s">
        <v>2093</v>
      </c>
      <c r="B1860" s="33" t="b">
        <f aca="false">_xlfn.ISFORMULA(Projection!H54)</f>
        <v>1</v>
      </c>
    </row>
    <row r="1861" customFormat="false" ht="22" hidden="false" customHeight="true" outlineLevel="0" collapsed="false">
      <c r="A1861" s="33" t="s">
        <v>2094</v>
      </c>
      <c r="B1861" s="33" t="b">
        <f aca="false">_xlfn.ISFORMULA(Projection!I54)</f>
        <v>1</v>
      </c>
    </row>
    <row r="1862" customFormat="false" ht="22" hidden="false" customHeight="true" outlineLevel="0" collapsed="false">
      <c r="A1862" s="33" t="s">
        <v>2095</v>
      </c>
      <c r="B1862" s="33" t="b">
        <f aca="false">_xlfn.ISFORMULA(Projection!J54)</f>
        <v>1</v>
      </c>
    </row>
    <row r="1863" customFormat="false" ht="22" hidden="false" customHeight="true" outlineLevel="0" collapsed="false">
      <c r="A1863" s="33" t="s">
        <v>2096</v>
      </c>
      <c r="B1863" s="33" t="b">
        <f aca="false">_xlfn.ISFORMULA(Projection!K54)</f>
        <v>1</v>
      </c>
    </row>
    <row r="1864" customFormat="false" ht="22" hidden="false" customHeight="true" outlineLevel="0" collapsed="false">
      <c r="A1864" s="33" t="s">
        <v>2097</v>
      </c>
      <c r="B1864" s="33" t="b">
        <f aca="false">_xlfn.ISFORMULA(Projection!L54)</f>
        <v>1</v>
      </c>
    </row>
    <row r="1865" customFormat="false" ht="22" hidden="false" customHeight="true" outlineLevel="0" collapsed="false">
      <c r="A1865" s="33" t="s">
        <v>2098</v>
      </c>
      <c r="B1865" s="33" t="b">
        <f aca="false">_xlfn.ISFORMULA(Projection!M54)</f>
        <v>1</v>
      </c>
    </row>
    <row r="1866" customFormat="false" ht="22" hidden="false" customHeight="true" outlineLevel="0" collapsed="false">
      <c r="A1866" s="33" t="s">
        <v>2099</v>
      </c>
      <c r="B1866" s="33" t="b">
        <f aca="false">_xlfn.ISFORMULA(Projection!N54)</f>
        <v>1</v>
      </c>
    </row>
    <row r="1867" customFormat="false" ht="22" hidden="false" customHeight="true" outlineLevel="0" collapsed="false">
      <c r="A1867" s="33" t="s">
        <v>2100</v>
      </c>
      <c r="B1867" s="33" t="b">
        <f aca="false">_xlfn.ISFORMULA(Projection!O54)</f>
        <v>1</v>
      </c>
    </row>
    <row r="1868" customFormat="false" ht="22" hidden="false" customHeight="true" outlineLevel="0" collapsed="false">
      <c r="A1868" s="33" t="s">
        <v>2101</v>
      </c>
      <c r="B1868" s="33" t="b">
        <f aca="false">_xlfn.ISFORMULA(Projection!P54)</f>
        <v>1</v>
      </c>
    </row>
    <row r="1869" customFormat="false" ht="22" hidden="false" customHeight="true" outlineLevel="0" collapsed="false">
      <c r="A1869" s="33" t="s">
        <v>2102</v>
      </c>
      <c r="B1869" s="33" t="b">
        <f aca="false">_xlfn.ISFORMULA(Projection!Q54)</f>
        <v>1</v>
      </c>
    </row>
    <row r="1870" customFormat="false" ht="22" hidden="false" customHeight="true" outlineLevel="0" collapsed="false">
      <c r="A1870" s="33" t="s">
        <v>2103</v>
      </c>
      <c r="B1870" s="33" t="b">
        <f aca="false">_xlfn.ISFORMULA(Projection!R54)</f>
        <v>1</v>
      </c>
    </row>
    <row r="1871" customFormat="false" ht="22" hidden="false" customHeight="true" outlineLevel="0" collapsed="false">
      <c r="A1871" s="33" t="s">
        <v>2104</v>
      </c>
      <c r="B1871" s="33" t="b">
        <f aca="false">_xlfn.ISFORMULA(Projection!S54)</f>
        <v>1</v>
      </c>
    </row>
    <row r="1872" customFormat="false" ht="22" hidden="false" customHeight="true" outlineLevel="0" collapsed="false">
      <c r="A1872" s="33" t="s">
        <v>2105</v>
      </c>
      <c r="B1872" s="33" t="b">
        <f aca="false">_xlfn.ISFORMULA(Projection!B55)</f>
        <v>1</v>
      </c>
    </row>
    <row r="1873" customFormat="false" ht="22" hidden="false" customHeight="true" outlineLevel="0" collapsed="false">
      <c r="A1873" s="33" t="s">
        <v>2106</v>
      </c>
      <c r="B1873" s="33" t="b">
        <f aca="false">_xlfn.ISFORMULA(Projection!C55)</f>
        <v>1</v>
      </c>
    </row>
    <row r="1874" customFormat="false" ht="22" hidden="false" customHeight="true" outlineLevel="0" collapsed="false">
      <c r="A1874" s="33" t="s">
        <v>2107</v>
      </c>
      <c r="B1874" s="33" t="b">
        <f aca="false">_xlfn.ISFORMULA(Projection!D55)</f>
        <v>1</v>
      </c>
    </row>
    <row r="1875" customFormat="false" ht="22" hidden="false" customHeight="true" outlineLevel="0" collapsed="false">
      <c r="A1875" s="33" t="s">
        <v>2108</v>
      </c>
      <c r="B1875" s="33" t="b">
        <f aca="false">_xlfn.ISFORMULA(Projection!E55)</f>
        <v>1</v>
      </c>
    </row>
    <row r="1876" customFormat="false" ht="22" hidden="false" customHeight="true" outlineLevel="0" collapsed="false">
      <c r="A1876" s="33" t="s">
        <v>2109</v>
      </c>
      <c r="B1876" s="33" t="b">
        <f aca="false">_xlfn.ISFORMULA(Projection!F55)</f>
        <v>1</v>
      </c>
    </row>
    <row r="1877" customFormat="false" ht="22" hidden="false" customHeight="true" outlineLevel="0" collapsed="false">
      <c r="A1877" s="33" t="s">
        <v>2110</v>
      </c>
      <c r="B1877" s="33" t="b">
        <f aca="false">_xlfn.ISFORMULA(Projection!G55)</f>
        <v>1</v>
      </c>
    </row>
    <row r="1878" customFormat="false" ht="22" hidden="false" customHeight="true" outlineLevel="0" collapsed="false">
      <c r="A1878" s="33" t="s">
        <v>2111</v>
      </c>
      <c r="B1878" s="33" t="b">
        <f aca="false">_xlfn.ISFORMULA(Projection!H55)</f>
        <v>1</v>
      </c>
    </row>
    <row r="1879" customFormat="false" ht="22" hidden="false" customHeight="true" outlineLevel="0" collapsed="false">
      <c r="A1879" s="33" t="s">
        <v>2112</v>
      </c>
      <c r="B1879" s="33" t="b">
        <f aca="false">_xlfn.ISFORMULA(Projection!I55)</f>
        <v>1</v>
      </c>
    </row>
    <row r="1880" customFormat="false" ht="22" hidden="false" customHeight="true" outlineLevel="0" collapsed="false">
      <c r="A1880" s="33" t="s">
        <v>2113</v>
      </c>
      <c r="B1880" s="33" t="b">
        <f aca="false">_xlfn.ISFORMULA(Projection!J55)</f>
        <v>1</v>
      </c>
    </row>
    <row r="1881" customFormat="false" ht="22" hidden="false" customHeight="true" outlineLevel="0" collapsed="false">
      <c r="A1881" s="33" t="s">
        <v>2114</v>
      </c>
      <c r="B1881" s="33" t="b">
        <f aca="false">_xlfn.ISFORMULA(Projection!K55)</f>
        <v>1</v>
      </c>
    </row>
    <row r="1882" customFormat="false" ht="22" hidden="false" customHeight="true" outlineLevel="0" collapsed="false">
      <c r="A1882" s="33" t="s">
        <v>2115</v>
      </c>
      <c r="B1882" s="33" t="b">
        <f aca="false">_xlfn.ISFORMULA(Projection!L55)</f>
        <v>1</v>
      </c>
    </row>
    <row r="1883" customFormat="false" ht="22" hidden="false" customHeight="true" outlineLevel="0" collapsed="false">
      <c r="A1883" s="33" t="s">
        <v>2116</v>
      </c>
      <c r="B1883" s="33" t="b">
        <f aca="false">_xlfn.ISFORMULA(Projection!M55)</f>
        <v>1</v>
      </c>
    </row>
    <row r="1884" customFormat="false" ht="22" hidden="false" customHeight="true" outlineLevel="0" collapsed="false">
      <c r="A1884" s="33" t="s">
        <v>2117</v>
      </c>
      <c r="B1884" s="33" t="b">
        <f aca="false">_xlfn.ISFORMULA(Projection!N55)</f>
        <v>1</v>
      </c>
    </row>
    <row r="1885" customFormat="false" ht="22" hidden="false" customHeight="true" outlineLevel="0" collapsed="false">
      <c r="A1885" s="33" t="s">
        <v>2118</v>
      </c>
      <c r="B1885" s="33" t="b">
        <f aca="false">_xlfn.ISFORMULA(Projection!O55)</f>
        <v>1</v>
      </c>
    </row>
    <row r="1886" customFormat="false" ht="22" hidden="false" customHeight="true" outlineLevel="0" collapsed="false">
      <c r="A1886" s="33" t="s">
        <v>2119</v>
      </c>
      <c r="B1886" s="33" t="b">
        <f aca="false">_xlfn.ISFORMULA(Projection!P55)</f>
        <v>1</v>
      </c>
    </row>
    <row r="1887" customFormat="false" ht="22" hidden="false" customHeight="true" outlineLevel="0" collapsed="false">
      <c r="A1887" s="33" t="s">
        <v>2120</v>
      </c>
      <c r="B1887" s="33" t="b">
        <f aca="false">_xlfn.ISFORMULA(Projection!Q55)</f>
        <v>1</v>
      </c>
    </row>
    <row r="1888" customFormat="false" ht="22" hidden="false" customHeight="true" outlineLevel="0" collapsed="false">
      <c r="A1888" s="33" t="s">
        <v>2121</v>
      </c>
      <c r="B1888" s="33" t="b">
        <f aca="false">_xlfn.ISFORMULA(Projection!R55)</f>
        <v>1</v>
      </c>
    </row>
    <row r="1889" customFormat="false" ht="22" hidden="false" customHeight="true" outlineLevel="0" collapsed="false">
      <c r="A1889" s="33" t="s">
        <v>2122</v>
      </c>
      <c r="B1889" s="33" t="b">
        <f aca="false">_xlfn.ISFORMULA(Projection!S55)</f>
        <v>1</v>
      </c>
    </row>
    <row r="1890" customFormat="false" ht="22" hidden="false" customHeight="true" outlineLevel="0" collapsed="false">
      <c r="A1890" s="33" t="s">
        <v>2123</v>
      </c>
      <c r="B1890" s="33" t="b">
        <f aca="false">_xlfn.ISFORMULA(Projection!B56)</f>
        <v>1</v>
      </c>
    </row>
    <row r="1891" customFormat="false" ht="22" hidden="false" customHeight="true" outlineLevel="0" collapsed="false">
      <c r="A1891" s="33" t="s">
        <v>2124</v>
      </c>
      <c r="B1891" s="33" t="b">
        <f aca="false">_xlfn.ISFORMULA(Projection!C56)</f>
        <v>1</v>
      </c>
    </row>
    <row r="1892" customFormat="false" ht="22" hidden="false" customHeight="true" outlineLevel="0" collapsed="false">
      <c r="A1892" s="33" t="s">
        <v>2125</v>
      </c>
      <c r="B1892" s="33" t="b">
        <f aca="false">_xlfn.ISFORMULA(Projection!D56)</f>
        <v>1</v>
      </c>
    </row>
    <row r="1893" customFormat="false" ht="22" hidden="false" customHeight="true" outlineLevel="0" collapsed="false">
      <c r="A1893" s="33" t="s">
        <v>2126</v>
      </c>
      <c r="B1893" s="33" t="b">
        <f aca="false">_xlfn.ISFORMULA(Projection!E56)</f>
        <v>1</v>
      </c>
    </row>
    <row r="1894" customFormat="false" ht="22" hidden="false" customHeight="true" outlineLevel="0" collapsed="false">
      <c r="A1894" s="33" t="s">
        <v>2127</v>
      </c>
      <c r="B1894" s="33" t="b">
        <f aca="false">_xlfn.ISFORMULA(Projection!F56)</f>
        <v>1</v>
      </c>
    </row>
    <row r="1895" customFormat="false" ht="22" hidden="false" customHeight="true" outlineLevel="0" collapsed="false">
      <c r="A1895" s="33" t="s">
        <v>2128</v>
      </c>
      <c r="B1895" s="33" t="b">
        <f aca="false">_xlfn.ISFORMULA(Projection!G56)</f>
        <v>1</v>
      </c>
    </row>
    <row r="1896" customFormat="false" ht="22" hidden="false" customHeight="true" outlineLevel="0" collapsed="false">
      <c r="A1896" s="33" t="s">
        <v>2129</v>
      </c>
      <c r="B1896" s="33" t="b">
        <f aca="false">_xlfn.ISFORMULA(Projection!H56)</f>
        <v>1</v>
      </c>
    </row>
    <row r="1897" customFormat="false" ht="22" hidden="false" customHeight="true" outlineLevel="0" collapsed="false">
      <c r="A1897" s="33" t="s">
        <v>2130</v>
      </c>
      <c r="B1897" s="33" t="b">
        <f aca="false">_xlfn.ISFORMULA(Projection!I56)</f>
        <v>1</v>
      </c>
    </row>
    <row r="1898" customFormat="false" ht="22" hidden="false" customHeight="true" outlineLevel="0" collapsed="false">
      <c r="A1898" s="33" t="s">
        <v>2131</v>
      </c>
      <c r="B1898" s="33" t="b">
        <f aca="false">_xlfn.ISFORMULA(Projection!J56)</f>
        <v>1</v>
      </c>
    </row>
    <row r="1899" customFormat="false" ht="22" hidden="false" customHeight="true" outlineLevel="0" collapsed="false">
      <c r="A1899" s="33" t="s">
        <v>2132</v>
      </c>
      <c r="B1899" s="33" t="b">
        <f aca="false">_xlfn.ISFORMULA(Projection!K56)</f>
        <v>1</v>
      </c>
    </row>
    <row r="1900" customFormat="false" ht="22" hidden="false" customHeight="true" outlineLevel="0" collapsed="false">
      <c r="A1900" s="33" t="s">
        <v>2133</v>
      </c>
      <c r="B1900" s="33" t="b">
        <f aca="false">_xlfn.ISFORMULA(Projection!L56)</f>
        <v>1</v>
      </c>
    </row>
    <row r="1901" customFormat="false" ht="22" hidden="false" customHeight="true" outlineLevel="0" collapsed="false">
      <c r="A1901" s="33" t="s">
        <v>2134</v>
      </c>
      <c r="B1901" s="33" t="b">
        <f aca="false">_xlfn.ISFORMULA(Projection!M56)</f>
        <v>1</v>
      </c>
    </row>
    <row r="1902" customFormat="false" ht="22" hidden="false" customHeight="true" outlineLevel="0" collapsed="false">
      <c r="A1902" s="33" t="s">
        <v>2135</v>
      </c>
      <c r="B1902" s="33" t="b">
        <f aca="false">_xlfn.ISFORMULA(Projection!N56)</f>
        <v>1</v>
      </c>
    </row>
    <row r="1903" customFormat="false" ht="22" hidden="false" customHeight="true" outlineLevel="0" collapsed="false">
      <c r="A1903" s="33" t="s">
        <v>2136</v>
      </c>
      <c r="B1903" s="33" t="b">
        <f aca="false">_xlfn.ISFORMULA(Projection!O56)</f>
        <v>1</v>
      </c>
    </row>
    <row r="1904" customFormat="false" ht="22" hidden="false" customHeight="true" outlineLevel="0" collapsed="false">
      <c r="A1904" s="33" t="s">
        <v>2137</v>
      </c>
      <c r="B1904" s="33" t="b">
        <f aca="false">_xlfn.ISFORMULA(Projection!P56)</f>
        <v>1</v>
      </c>
    </row>
    <row r="1905" customFormat="false" ht="22" hidden="false" customHeight="true" outlineLevel="0" collapsed="false">
      <c r="A1905" s="33" t="s">
        <v>2138</v>
      </c>
      <c r="B1905" s="33" t="b">
        <f aca="false">_xlfn.ISFORMULA(Projection!Q56)</f>
        <v>1</v>
      </c>
    </row>
    <row r="1906" customFormat="false" ht="22" hidden="false" customHeight="true" outlineLevel="0" collapsed="false">
      <c r="A1906" s="33" t="s">
        <v>2139</v>
      </c>
      <c r="B1906" s="33" t="b">
        <f aca="false">_xlfn.ISFORMULA(Projection!R56)</f>
        <v>1</v>
      </c>
    </row>
    <row r="1907" customFormat="false" ht="22" hidden="false" customHeight="true" outlineLevel="0" collapsed="false">
      <c r="A1907" s="33" t="s">
        <v>2140</v>
      </c>
      <c r="B1907" s="33" t="b">
        <f aca="false">_xlfn.ISFORMULA(Projection!S56)</f>
        <v>1</v>
      </c>
    </row>
    <row r="1908" customFormat="false" ht="22" hidden="false" customHeight="true" outlineLevel="0" collapsed="false">
      <c r="A1908" s="33" t="s">
        <v>2141</v>
      </c>
      <c r="B1908" s="33" t="b">
        <f aca="false">_xlfn.ISFORMULA(Projection!B57)</f>
        <v>1</v>
      </c>
    </row>
    <row r="1909" customFormat="false" ht="22" hidden="false" customHeight="true" outlineLevel="0" collapsed="false">
      <c r="A1909" s="33" t="s">
        <v>2142</v>
      </c>
      <c r="B1909" s="33" t="b">
        <f aca="false">_xlfn.ISFORMULA(Projection!C57)</f>
        <v>1</v>
      </c>
    </row>
    <row r="1910" customFormat="false" ht="22" hidden="false" customHeight="true" outlineLevel="0" collapsed="false">
      <c r="A1910" s="33" t="s">
        <v>2143</v>
      </c>
      <c r="B1910" s="33" t="b">
        <f aca="false">_xlfn.ISFORMULA(Projection!D57)</f>
        <v>1</v>
      </c>
    </row>
    <row r="1911" customFormat="false" ht="22" hidden="false" customHeight="true" outlineLevel="0" collapsed="false">
      <c r="A1911" s="33" t="s">
        <v>2144</v>
      </c>
      <c r="B1911" s="33" t="b">
        <f aca="false">_xlfn.ISFORMULA(Projection!E57)</f>
        <v>1</v>
      </c>
    </row>
    <row r="1912" customFormat="false" ht="22" hidden="false" customHeight="true" outlineLevel="0" collapsed="false">
      <c r="A1912" s="33" t="s">
        <v>2145</v>
      </c>
      <c r="B1912" s="33" t="b">
        <f aca="false">_xlfn.ISFORMULA(Projection!F57)</f>
        <v>1</v>
      </c>
    </row>
    <row r="1913" customFormat="false" ht="22" hidden="false" customHeight="true" outlineLevel="0" collapsed="false">
      <c r="A1913" s="33" t="s">
        <v>2146</v>
      </c>
      <c r="B1913" s="33" t="b">
        <f aca="false">_xlfn.ISFORMULA(Projection!G57)</f>
        <v>1</v>
      </c>
    </row>
    <row r="1914" customFormat="false" ht="22" hidden="false" customHeight="true" outlineLevel="0" collapsed="false">
      <c r="A1914" s="33" t="s">
        <v>2147</v>
      </c>
      <c r="B1914" s="33" t="b">
        <f aca="false">_xlfn.ISFORMULA(Projection!H57)</f>
        <v>1</v>
      </c>
    </row>
    <row r="1915" customFormat="false" ht="22" hidden="false" customHeight="true" outlineLevel="0" collapsed="false">
      <c r="A1915" s="33" t="s">
        <v>2148</v>
      </c>
      <c r="B1915" s="33" t="b">
        <f aca="false">_xlfn.ISFORMULA(Projection!I57)</f>
        <v>1</v>
      </c>
    </row>
    <row r="1916" customFormat="false" ht="22" hidden="false" customHeight="true" outlineLevel="0" collapsed="false">
      <c r="A1916" s="33" t="s">
        <v>2149</v>
      </c>
      <c r="B1916" s="33" t="b">
        <f aca="false">_xlfn.ISFORMULA(Projection!J57)</f>
        <v>1</v>
      </c>
    </row>
    <row r="1917" customFormat="false" ht="22" hidden="false" customHeight="true" outlineLevel="0" collapsed="false">
      <c r="A1917" s="33" t="s">
        <v>2150</v>
      </c>
      <c r="B1917" s="33" t="b">
        <f aca="false">_xlfn.ISFORMULA(Projection!K57)</f>
        <v>1</v>
      </c>
    </row>
    <row r="1918" customFormat="false" ht="22" hidden="false" customHeight="true" outlineLevel="0" collapsed="false">
      <c r="A1918" s="33" t="s">
        <v>2151</v>
      </c>
      <c r="B1918" s="33" t="b">
        <f aca="false">_xlfn.ISFORMULA(Projection!L57)</f>
        <v>1</v>
      </c>
    </row>
    <row r="1919" customFormat="false" ht="22" hidden="false" customHeight="true" outlineLevel="0" collapsed="false">
      <c r="A1919" s="33" t="s">
        <v>2152</v>
      </c>
      <c r="B1919" s="33" t="b">
        <f aca="false">_xlfn.ISFORMULA(Projection!M57)</f>
        <v>1</v>
      </c>
    </row>
    <row r="1920" customFormat="false" ht="22" hidden="false" customHeight="true" outlineLevel="0" collapsed="false">
      <c r="A1920" s="33" t="s">
        <v>2153</v>
      </c>
      <c r="B1920" s="33" t="b">
        <f aca="false">_xlfn.ISFORMULA(Projection!N57)</f>
        <v>1</v>
      </c>
    </row>
    <row r="1921" customFormat="false" ht="22" hidden="false" customHeight="true" outlineLevel="0" collapsed="false">
      <c r="A1921" s="33" t="s">
        <v>2154</v>
      </c>
      <c r="B1921" s="33" t="b">
        <f aca="false">_xlfn.ISFORMULA(Projection!O57)</f>
        <v>1</v>
      </c>
    </row>
    <row r="1922" customFormat="false" ht="22" hidden="false" customHeight="true" outlineLevel="0" collapsed="false">
      <c r="A1922" s="33" t="s">
        <v>2155</v>
      </c>
      <c r="B1922" s="33" t="b">
        <f aca="false">_xlfn.ISFORMULA(Projection!P57)</f>
        <v>1</v>
      </c>
    </row>
    <row r="1923" customFormat="false" ht="22" hidden="false" customHeight="true" outlineLevel="0" collapsed="false">
      <c r="A1923" s="33" t="s">
        <v>2156</v>
      </c>
      <c r="B1923" s="33" t="b">
        <f aca="false">_xlfn.ISFORMULA(Projection!Q57)</f>
        <v>1</v>
      </c>
    </row>
    <row r="1924" customFormat="false" ht="22" hidden="false" customHeight="true" outlineLevel="0" collapsed="false">
      <c r="A1924" s="33" t="s">
        <v>2157</v>
      </c>
      <c r="B1924" s="33" t="b">
        <f aca="false">_xlfn.ISFORMULA(Projection!R57)</f>
        <v>1</v>
      </c>
    </row>
    <row r="1925" customFormat="false" ht="22" hidden="false" customHeight="true" outlineLevel="0" collapsed="false">
      <c r="A1925" s="33" t="s">
        <v>2158</v>
      </c>
      <c r="B1925" s="33" t="b">
        <f aca="false">_xlfn.ISFORMULA(Projection!S57)</f>
        <v>1</v>
      </c>
    </row>
    <row r="1926" customFormat="false" ht="22" hidden="false" customHeight="true" outlineLevel="0" collapsed="false">
      <c r="A1926" s="33" t="s">
        <v>2159</v>
      </c>
      <c r="B1926" s="33" t="b">
        <f aca="false">_xlfn.ISFORMULA(Projection!B58)</f>
        <v>1</v>
      </c>
    </row>
    <row r="1927" customFormat="false" ht="22" hidden="false" customHeight="true" outlineLevel="0" collapsed="false">
      <c r="A1927" s="33" t="s">
        <v>2160</v>
      </c>
      <c r="B1927" s="33" t="b">
        <f aca="false">_xlfn.ISFORMULA(Projection!C58)</f>
        <v>1</v>
      </c>
    </row>
    <row r="1928" customFormat="false" ht="22" hidden="false" customHeight="true" outlineLevel="0" collapsed="false">
      <c r="A1928" s="33" t="s">
        <v>2161</v>
      </c>
      <c r="B1928" s="33" t="b">
        <f aca="false">_xlfn.ISFORMULA(Projection!D58)</f>
        <v>1</v>
      </c>
    </row>
    <row r="1929" customFormat="false" ht="22" hidden="false" customHeight="true" outlineLevel="0" collapsed="false">
      <c r="A1929" s="33" t="s">
        <v>2162</v>
      </c>
      <c r="B1929" s="33" t="b">
        <f aca="false">_xlfn.ISFORMULA(Projection!E58)</f>
        <v>1</v>
      </c>
    </row>
    <row r="1930" customFormat="false" ht="22" hidden="false" customHeight="true" outlineLevel="0" collapsed="false">
      <c r="A1930" s="33" t="s">
        <v>2163</v>
      </c>
      <c r="B1930" s="33" t="b">
        <f aca="false">_xlfn.ISFORMULA(Projection!F58)</f>
        <v>1</v>
      </c>
    </row>
    <row r="1931" customFormat="false" ht="22" hidden="false" customHeight="true" outlineLevel="0" collapsed="false">
      <c r="A1931" s="33" t="s">
        <v>2164</v>
      </c>
      <c r="B1931" s="33" t="b">
        <f aca="false">_xlfn.ISFORMULA(Projection!G58)</f>
        <v>1</v>
      </c>
    </row>
    <row r="1932" customFormat="false" ht="22" hidden="false" customHeight="true" outlineLevel="0" collapsed="false">
      <c r="A1932" s="33" t="s">
        <v>2165</v>
      </c>
      <c r="B1932" s="33" t="b">
        <f aca="false">_xlfn.ISFORMULA(Projection!H58)</f>
        <v>1</v>
      </c>
    </row>
    <row r="1933" customFormat="false" ht="22" hidden="false" customHeight="true" outlineLevel="0" collapsed="false">
      <c r="A1933" s="33" t="s">
        <v>2166</v>
      </c>
      <c r="B1933" s="33" t="b">
        <f aca="false">_xlfn.ISFORMULA(Projection!I58)</f>
        <v>1</v>
      </c>
    </row>
    <row r="1934" customFormat="false" ht="22" hidden="false" customHeight="true" outlineLevel="0" collapsed="false">
      <c r="A1934" s="33" t="s">
        <v>2167</v>
      </c>
      <c r="B1934" s="33" t="b">
        <f aca="false">_xlfn.ISFORMULA(Projection!J58)</f>
        <v>1</v>
      </c>
    </row>
    <row r="1935" customFormat="false" ht="22" hidden="false" customHeight="true" outlineLevel="0" collapsed="false">
      <c r="A1935" s="33" t="s">
        <v>2168</v>
      </c>
      <c r="B1935" s="33" t="b">
        <f aca="false">_xlfn.ISFORMULA(Projection!K58)</f>
        <v>1</v>
      </c>
    </row>
    <row r="1936" customFormat="false" ht="22" hidden="false" customHeight="true" outlineLevel="0" collapsed="false">
      <c r="A1936" s="33" t="s">
        <v>2169</v>
      </c>
      <c r="B1936" s="33" t="b">
        <f aca="false">_xlfn.ISFORMULA(Projection!L58)</f>
        <v>1</v>
      </c>
    </row>
    <row r="1937" customFormat="false" ht="22" hidden="false" customHeight="true" outlineLevel="0" collapsed="false">
      <c r="A1937" s="33" t="s">
        <v>2170</v>
      </c>
      <c r="B1937" s="33" t="b">
        <f aca="false">_xlfn.ISFORMULA(Projection!M58)</f>
        <v>1</v>
      </c>
    </row>
    <row r="1938" customFormat="false" ht="22" hidden="false" customHeight="true" outlineLevel="0" collapsed="false">
      <c r="A1938" s="33" t="s">
        <v>2171</v>
      </c>
      <c r="B1938" s="33" t="b">
        <f aca="false">_xlfn.ISFORMULA(Projection!N58)</f>
        <v>1</v>
      </c>
    </row>
    <row r="1939" customFormat="false" ht="22" hidden="false" customHeight="true" outlineLevel="0" collapsed="false">
      <c r="A1939" s="33" t="s">
        <v>2172</v>
      </c>
      <c r="B1939" s="33" t="b">
        <f aca="false">_xlfn.ISFORMULA(Projection!O58)</f>
        <v>1</v>
      </c>
    </row>
    <row r="1940" customFormat="false" ht="22" hidden="false" customHeight="true" outlineLevel="0" collapsed="false">
      <c r="A1940" s="33" t="s">
        <v>2173</v>
      </c>
      <c r="B1940" s="33" t="b">
        <f aca="false">_xlfn.ISFORMULA(Projection!P58)</f>
        <v>1</v>
      </c>
    </row>
    <row r="1941" customFormat="false" ht="22" hidden="false" customHeight="true" outlineLevel="0" collapsed="false">
      <c r="A1941" s="33" t="s">
        <v>2174</v>
      </c>
      <c r="B1941" s="33" t="b">
        <f aca="false">_xlfn.ISFORMULA(Projection!Q58)</f>
        <v>1</v>
      </c>
    </row>
    <row r="1942" customFormat="false" ht="22" hidden="false" customHeight="true" outlineLevel="0" collapsed="false">
      <c r="A1942" s="33" t="s">
        <v>2175</v>
      </c>
      <c r="B1942" s="33" t="b">
        <f aca="false">_xlfn.ISFORMULA(Projection!R58)</f>
        <v>1</v>
      </c>
    </row>
    <row r="1943" customFormat="false" ht="22" hidden="false" customHeight="true" outlineLevel="0" collapsed="false">
      <c r="A1943" s="33" t="s">
        <v>2176</v>
      </c>
      <c r="B1943" s="33" t="b">
        <f aca="false">_xlfn.ISFORMULA(Projection!S58)</f>
        <v>1</v>
      </c>
    </row>
    <row r="1944" customFormat="false" ht="22" hidden="false" customHeight="true" outlineLevel="0" collapsed="false">
      <c r="A1944" s="33" t="s">
        <v>2177</v>
      </c>
      <c r="B1944" s="33" t="b">
        <f aca="false">_xlfn.ISFORMULA(Projection!B59)</f>
        <v>1</v>
      </c>
    </row>
    <row r="1945" customFormat="false" ht="22" hidden="false" customHeight="true" outlineLevel="0" collapsed="false">
      <c r="A1945" s="33" t="s">
        <v>2178</v>
      </c>
      <c r="B1945" s="33" t="b">
        <f aca="false">_xlfn.ISFORMULA(Projection!C59)</f>
        <v>1</v>
      </c>
    </row>
    <row r="1946" customFormat="false" ht="22" hidden="false" customHeight="true" outlineLevel="0" collapsed="false">
      <c r="A1946" s="33" t="s">
        <v>2179</v>
      </c>
      <c r="B1946" s="33" t="b">
        <f aca="false">_xlfn.ISFORMULA(Projection!D59)</f>
        <v>1</v>
      </c>
    </row>
    <row r="1947" customFormat="false" ht="22" hidden="false" customHeight="true" outlineLevel="0" collapsed="false">
      <c r="A1947" s="33" t="s">
        <v>2180</v>
      </c>
      <c r="B1947" s="33" t="b">
        <f aca="false">_xlfn.ISFORMULA(Projection!E59)</f>
        <v>1</v>
      </c>
    </row>
    <row r="1948" customFormat="false" ht="22" hidden="false" customHeight="true" outlineLevel="0" collapsed="false">
      <c r="A1948" s="33" t="s">
        <v>2181</v>
      </c>
      <c r="B1948" s="33" t="b">
        <f aca="false">_xlfn.ISFORMULA(Projection!F59)</f>
        <v>1</v>
      </c>
    </row>
    <row r="1949" customFormat="false" ht="22" hidden="false" customHeight="true" outlineLevel="0" collapsed="false">
      <c r="A1949" s="33" t="s">
        <v>2182</v>
      </c>
      <c r="B1949" s="33" t="b">
        <f aca="false">_xlfn.ISFORMULA(Projection!G59)</f>
        <v>1</v>
      </c>
    </row>
    <row r="1950" customFormat="false" ht="22" hidden="false" customHeight="true" outlineLevel="0" collapsed="false">
      <c r="A1950" s="33" t="s">
        <v>2183</v>
      </c>
      <c r="B1950" s="33" t="b">
        <f aca="false">_xlfn.ISFORMULA(Projection!H59)</f>
        <v>1</v>
      </c>
    </row>
    <row r="1951" customFormat="false" ht="22" hidden="false" customHeight="true" outlineLevel="0" collapsed="false">
      <c r="A1951" s="33" t="s">
        <v>2184</v>
      </c>
      <c r="B1951" s="33" t="b">
        <f aca="false">_xlfn.ISFORMULA(Projection!I59)</f>
        <v>1</v>
      </c>
    </row>
    <row r="1952" customFormat="false" ht="22" hidden="false" customHeight="true" outlineLevel="0" collapsed="false">
      <c r="A1952" s="33" t="s">
        <v>2185</v>
      </c>
      <c r="B1952" s="33" t="b">
        <f aca="false">_xlfn.ISFORMULA(Projection!J59)</f>
        <v>1</v>
      </c>
    </row>
    <row r="1953" customFormat="false" ht="22" hidden="false" customHeight="true" outlineLevel="0" collapsed="false">
      <c r="A1953" s="33" t="s">
        <v>2186</v>
      </c>
      <c r="B1953" s="33" t="b">
        <f aca="false">_xlfn.ISFORMULA(Projection!K59)</f>
        <v>1</v>
      </c>
    </row>
    <row r="1954" customFormat="false" ht="22" hidden="false" customHeight="true" outlineLevel="0" collapsed="false">
      <c r="A1954" s="33" t="s">
        <v>2187</v>
      </c>
      <c r="B1954" s="33" t="b">
        <f aca="false">_xlfn.ISFORMULA(Projection!L59)</f>
        <v>1</v>
      </c>
    </row>
    <row r="1955" customFormat="false" ht="22" hidden="false" customHeight="true" outlineLevel="0" collapsed="false">
      <c r="A1955" s="33" t="s">
        <v>2188</v>
      </c>
      <c r="B1955" s="33" t="b">
        <f aca="false">_xlfn.ISFORMULA(Projection!M59)</f>
        <v>1</v>
      </c>
    </row>
    <row r="1956" customFormat="false" ht="22" hidden="false" customHeight="true" outlineLevel="0" collapsed="false">
      <c r="A1956" s="33" t="s">
        <v>2189</v>
      </c>
      <c r="B1956" s="33" t="b">
        <f aca="false">_xlfn.ISFORMULA(Projection!N59)</f>
        <v>1</v>
      </c>
    </row>
    <row r="1957" customFormat="false" ht="22" hidden="false" customHeight="true" outlineLevel="0" collapsed="false">
      <c r="A1957" s="33" t="s">
        <v>2190</v>
      </c>
      <c r="B1957" s="33" t="b">
        <f aca="false">_xlfn.ISFORMULA(Projection!O59)</f>
        <v>1</v>
      </c>
    </row>
    <row r="1958" customFormat="false" ht="22" hidden="false" customHeight="true" outlineLevel="0" collapsed="false">
      <c r="A1958" s="33" t="s">
        <v>2191</v>
      </c>
      <c r="B1958" s="33" t="b">
        <f aca="false">_xlfn.ISFORMULA(Projection!P59)</f>
        <v>1</v>
      </c>
    </row>
    <row r="1959" customFormat="false" ht="22" hidden="false" customHeight="true" outlineLevel="0" collapsed="false">
      <c r="A1959" s="33" t="s">
        <v>2192</v>
      </c>
      <c r="B1959" s="33" t="b">
        <f aca="false">_xlfn.ISFORMULA(Projection!Q59)</f>
        <v>1</v>
      </c>
    </row>
    <row r="1960" customFormat="false" ht="22" hidden="false" customHeight="true" outlineLevel="0" collapsed="false">
      <c r="A1960" s="33" t="s">
        <v>2193</v>
      </c>
      <c r="B1960" s="33" t="b">
        <f aca="false">_xlfn.ISFORMULA(Projection!R59)</f>
        <v>1</v>
      </c>
    </row>
    <row r="1961" customFormat="false" ht="22" hidden="false" customHeight="true" outlineLevel="0" collapsed="false">
      <c r="A1961" s="33" t="s">
        <v>2194</v>
      </c>
      <c r="B1961" s="33" t="b">
        <f aca="false">_xlfn.ISFORMULA(Projection!S59)</f>
        <v>1</v>
      </c>
    </row>
    <row r="1962" customFormat="false" ht="22" hidden="false" customHeight="true" outlineLevel="0" collapsed="false">
      <c r="A1962" s="33" t="s">
        <v>2195</v>
      </c>
      <c r="B1962" s="33" t="b">
        <f aca="false">_xlfn.ISFORMULA(Projection!B60)</f>
        <v>1</v>
      </c>
    </row>
    <row r="1963" customFormat="false" ht="22" hidden="false" customHeight="true" outlineLevel="0" collapsed="false">
      <c r="A1963" s="33" t="s">
        <v>2196</v>
      </c>
      <c r="B1963" s="33" t="b">
        <f aca="false">_xlfn.ISFORMULA(Projection!C60)</f>
        <v>1</v>
      </c>
    </row>
    <row r="1964" customFormat="false" ht="22" hidden="false" customHeight="true" outlineLevel="0" collapsed="false">
      <c r="A1964" s="33" t="s">
        <v>2197</v>
      </c>
      <c r="B1964" s="33" t="b">
        <f aca="false">_xlfn.ISFORMULA(Projection!D60)</f>
        <v>1</v>
      </c>
    </row>
    <row r="1965" customFormat="false" ht="22" hidden="false" customHeight="true" outlineLevel="0" collapsed="false">
      <c r="A1965" s="33" t="s">
        <v>2198</v>
      </c>
      <c r="B1965" s="33" t="b">
        <f aca="false">_xlfn.ISFORMULA(Projection!E60)</f>
        <v>1</v>
      </c>
    </row>
    <row r="1966" customFormat="false" ht="22" hidden="false" customHeight="true" outlineLevel="0" collapsed="false">
      <c r="A1966" s="33" t="s">
        <v>2199</v>
      </c>
      <c r="B1966" s="33" t="b">
        <f aca="false">_xlfn.ISFORMULA(Projection!F60)</f>
        <v>1</v>
      </c>
    </row>
    <row r="1967" customFormat="false" ht="22" hidden="false" customHeight="true" outlineLevel="0" collapsed="false">
      <c r="A1967" s="33" t="s">
        <v>2200</v>
      </c>
      <c r="B1967" s="33" t="b">
        <f aca="false">_xlfn.ISFORMULA(Projection!G60)</f>
        <v>1</v>
      </c>
    </row>
    <row r="1968" customFormat="false" ht="22" hidden="false" customHeight="true" outlineLevel="0" collapsed="false">
      <c r="A1968" s="33" t="s">
        <v>2201</v>
      </c>
      <c r="B1968" s="33" t="b">
        <f aca="false">_xlfn.ISFORMULA(Projection!H60)</f>
        <v>1</v>
      </c>
    </row>
    <row r="1969" customFormat="false" ht="22" hidden="false" customHeight="true" outlineLevel="0" collapsed="false">
      <c r="A1969" s="33" t="s">
        <v>2202</v>
      </c>
      <c r="B1969" s="33" t="b">
        <f aca="false">_xlfn.ISFORMULA(Projection!I60)</f>
        <v>1</v>
      </c>
    </row>
    <row r="1970" customFormat="false" ht="22" hidden="false" customHeight="true" outlineLevel="0" collapsed="false">
      <c r="A1970" s="33" t="s">
        <v>2203</v>
      </c>
      <c r="B1970" s="33" t="b">
        <f aca="false">_xlfn.ISFORMULA(Projection!J60)</f>
        <v>1</v>
      </c>
    </row>
    <row r="1971" customFormat="false" ht="22" hidden="false" customHeight="true" outlineLevel="0" collapsed="false">
      <c r="A1971" s="33" t="s">
        <v>2204</v>
      </c>
      <c r="B1971" s="33" t="b">
        <f aca="false">_xlfn.ISFORMULA(Projection!K60)</f>
        <v>1</v>
      </c>
    </row>
    <row r="1972" customFormat="false" ht="22" hidden="false" customHeight="true" outlineLevel="0" collapsed="false">
      <c r="A1972" s="33" t="s">
        <v>2205</v>
      </c>
      <c r="B1972" s="33" t="b">
        <f aca="false">_xlfn.ISFORMULA(Projection!L60)</f>
        <v>1</v>
      </c>
    </row>
    <row r="1973" customFormat="false" ht="22" hidden="false" customHeight="true" outlineLevel="0" collapsed="false">
      <c r="A1973" s="33" t="s">
        <v>2206</v>
      </c>
      <c r="B1973" s="33" t="b">
        <f aca="false">_xlfn.ISFORMULA(Projection!M60)</f>
        <v>1</v>
      </c>
    </row>
    <row r="1974" customFormat="false" ht="22" hidden="false" customHeight="true" outlineLevel="0" collapsed="false">
      <c r="A1974" s="33" t="s">
        <v>2207</v>
      </c>
      <c r="B1974" s="33" t="b">
        <f aca="false">_xlfn.ISFORMULA(Projection!N60)</f>
        <v>1</v>
      </c>
    </row>
    <row r="1975" customFormat="false" ht="22" hidden="false" customHeight="true" outlineLevel="0" collapsed="false">
      <c r="A1975" s="33" t="s">
        <v>2208</v>
      </c>
      <c r="B1975" s="33" t="b">
        <f aca="false">_xlfn.ISFORMULA(Projection!O60)</f>
        <v>1</v>
      </c>
    </row>
    <row r="1976" customFormat="false" ht="22" hidden="false" customHeight="true" outlineLevel="0" collapsed="false">
      <c r="A1976" s="33" t="s">
        <v>2209</v>
      </c>
      <c r="B1976" s="33" t="b">
        <f aca="false">_xlfn.ISFORMULA(Projection!P60)</f>
        <v>1</v>
      </c>
    </row>
    <row r="1977" customFormat="false" ht="22" hidden="false" customHeight="true" outlineLevel="0" collapsed="false">
      <c r="A1977" s="33" t="s">
        <v>2210</v>
      </c>
      <c r="B1977" s="33" t="b">
        <f aca="false">_xlfn.ISFORMULA(Projection!Q60)</f>
        <v>1</v>
      </c>
    </row>
    <row r="1978" customFormat="false" ht="22" hidden="false" customHeight="true" outlineLevel="0" collapsed="false">
      <c r="A1978" s="33" t="s">
        <v>2211</v>
      </c>
      <c r="B1978" s="33" t="b">
        <f aca="false">_xlfn.ISFORMULA(Projection!R60)</f>
        <v>1</v>
      </c>
    </row>
    <row r="1979" customFormat="false" ht="22" hidden="false" customHeight="true" outlineLevel="0" collapsed="false">
      <c r="A1979" s="33" t="s">
        <v>2212</v>
      </c>
      <c r="B1979" s="33" t="b">
        <f aca="false">_xlfn.ISFORMULA(Projection!S60)</f>
        <v>1</v>
      </c>
    </row>
    <row r="1980" customFormat="false" ht="22" hidden="false" customHeight="true" outlineLevel="0" collapsed="false">
      <c r="A1980" s="33" t="s">
        <v>2213</v>
      </c>
      <c r="B1980" s="33" t="b">
        <f aca="false">_xlfn.ISFORMULA(Projection!B61)</f>
        <v>1</v>
      </c>
    </row>
    <row r="1981" customFormat="false" ht="22" hidden="false" customHeight="true" outlineLevel="0" collapsed="false">
      <c r="A1981" s="33" t="s">
        <v>2214</v>
      </c>
      <c r="B1981" s="33" t="b">
        <f aca="false">_xlfn.ISFORMULA(Projection!C61)</f>
        <v>1</v>
      </c>
    </row>
    <row r="1982" customFormat="false" ht="22" hidden="false" customHeight="true" outlineLevel="0" collapsed="false">
      <c r="A1982" s="33" t="s">
        <v>2215</v>
      </c>
      <c r="B1982" s="33" t="b">
        <f aca="false">_xlfn.ISFORMULA(Projection!D61)</f>
        <v>1</v>
      </c>
    </row>
    <row r="1983" customFormat="false" ht="22" hidden="false" customHeight="true" outlineLevel="0" collapsed="false">
      <c r="A1983" s="33" t="s">
        <v>2216</v>
      </c>
      <c r="B1983" s="33" t="b">
        <f aca="false">_xlfn.ISFORMULA(Projection!E61)</f>
        <v>1</v>
      </c>
    </row>
    <row r="1984" customFormat="false" ht="22" hidden="false" customHeight="true" outlineLevel="0" collapsed="false">
      <c r="A1984" s="33" t="s">
        <v>2217</v>
      </c>
      <c r="B1984" s="33" t="b">
        <f aca="false">_xlfn.ISFORMULA(Projection!F61)</f>
        <v>1</v>
      </c>
    </row>
    <row r="1985" customFormat="false" ht="22" hidden="false" customHeight="true" outlineLevel="0" collapsed="false">
      <c r="A1985" s="33" t="s">
        <v>2218</v>
      </c>
      <c r="B1985" s="33" t="b">
        <f aca="false">_xlfn.ISFORMULA(Projection!G61)</f>
        <v>1</v>
      </c>
    </row>
    <row r="1986" customFormat="false" ht="22" hidden="false" customHeight="true" outlineLevel="0" collapsed="false">
      <c r="A1986" s="33" t="s">
        <v>2219</v>
      </c>
      <c r="B1986" s="33" t="b">
        <f aca="false">_xlfn.ISFORMULA(Projection!H61)</f>
        <v>1</v>
      </c>
    </row>
    <row r="1987" customFormat="false" ht="22" hidden="false" customHeight="true" outlineLevel="0" collapsed="false">
      <c r="A1987" s="33" t="s">
        <v>2220</v>
      </c>
      <c r="B1987" s="33" t="b">
        <f aca="false">_xlfn.ISFORMULA(Projection!I61)</f>
        <v>1</v>
      </c>
    </row>
    <row r="1988" customFormat="false" ht="22" hidden="false" customHeight="true" outlineLevel="0" collapsed="false">
      <c r="A1988" s="33" t="s">
        <v>2221</v>
      </c>
      <c r="B1988" s="33" t="b">
        <f aca="false">_xlfn.ISFORMULA(Projection!J61)</f>
        <v>1</v>
      </c>
    </row>
    <row r="1989" customFormat="false" ht="22" hidden="false" customHeight="true" outlineLevel="0" collapsed="false">
      <c r="A1989" s="33" t="s">
        <v>2222</v>
      </c>
      <c r="B1989" s="33" t="b">
        <f aca="false">_xlfn.ISFORMULA(Projection!K61)</f>
        <v>1</v>
      </c>
    </row>
    <row r="1990" customFormat="false" ht="22" hidden="false" customHeight="true" outlineLevel="0" collapsed="false">
      <c r="A1990" s="33" t="s">
        <v>2223</v>
      </c>
      <c r="B1990" s="33" t="b">
        <f aca="false">_xlfn.ISFORMULA(Projection!L61)</f>
        <v>1</v>
      </c>
    </row>
    <row r="1991" customFormat="false" ht="22" hidden="false" customHeight="true" outlineLevel="0" collapsed="false">
      <c r="A1991" s="33" t="s">
        <v>2224</v>
      </c>
      <c r="B1991" s="33" t="b">
        <f aca="false">_xlfn.ISFORMULA(Projection!M61)</f>
        <v>1</v>
      </c>
    </row>
    <row r="1992" customFormat="false" ht="22" hidden="false" customHeight="true" outlineLevel="0" collapsed="false">
      <c r="A1992" s="33" t="s">
        <v>2225</v>
      </c>
      <c r="B1992" s="33" t="b">
        <f aca="false">_xlfn.ISFORMULA(Projection!N61)</f>
        <v>1</v>
      </c>
    </row>
    <row r="1993" customFormat="false" ht="22" hidden="false" customHeight="true" outlineLevel="0" collapsed="false">
      <c r="A1993" s="33" t="s">
        <v>2226</v>
      </c>
      <c r="B1993" s="33" t="b">
        <f aca="false">_xlfn.ISFORMULA(Projection!O61)</f>
        <v>1</v>
      </c>
    </row>
    <row r="1994" customFormat="false" ht="22" hidden="false" customHeight="true" outlineLevel="0" collapsed="false">
      <c r="A1994" s="33" t="s">
        <v>2227</v>
      </c>
      <c r="B1994" s="33" t="b">
        <f aca="false">_xlfn.ISFORMULA(Projection!P61)</f>
        <v>1</v>
      </c>
    </row>
    <row r="1995" customFormat="false" ht="22" hidden="false" customHeight="true" outlineLevel="0" collapsed="false">
      <c r="A1995" s="33" t="s">
        <v>2228</v>
      </c>
      <c r="B1995" s="33" t="b">
        <f aca="false">_xlfn.ISFORMULA(Projection!Q61)</f>
        <v>1</v>
      </c>
    </row>
    <row r="1996" customFormat="false" ht="22" hidden="false" customHeight="true" outlineLevel="0" collapsed="false">
      <c r="A1996" s="33" t="s">
        <v>2229</v>
      </c>
      <c r="B1996" s="33" t="b">
        <f aca="false">_xlfn.ISFORMULA(Projection!R61)</f>
        <v>1</v>
      </c>
    </row>
    <row r="1997" customFormat="false" ht="22" hidden="false" customHeight="true" outlineLevel="0" collapsed="false">
      <c r="A1997" s="33" t="s">
        <v>2230</v>
      </c>
      <c r="B1997" s="33" t="b">
        <f aca="false">_xlfn.ISFORMULA(Projection!S61)</f>
        <v>1</v>
      </c>
    </row>
    <row r="1998" customFormat="false" ht="22" hidden="false" customHeight="true" outlineLevel="0" collapsed="false">
      <c r="A1998" s="33" t="s">
        <v>2231</v>
      </c>
      <c r="B1998" s="33" t="b">
        <f aca="false">_xlfn.ISFORMULA(Projection!B62)</f>
        <v>1</v>
      </c>
    </row>
    <row r="1999" customFormat="false" ht="22" hidden="false" customHeight="true" outlineLevel="0" collapsed="false">
      <c r="A1999" s="33" t="s">
        <v>2232</v>
      </c>
      <c r="B1999" s="33" t="b">
        <f aca="false">_xlfn.ISFORMULA(Projection!C62)</f>
        <v>1</v>
      </c>
    </row>
    <row r="2000" customFormat="false" ht="22" hidden="false" customHeight="true" outlineLevel="0" collapsed="false">
      <c r="A2000" s="33" t="s">
        <v>2233</v>
      </c>
      <c r="B2000" s="33" t="b">
        <f aca="false">_xlfn.ISFORMULA(Projection!D62)</f>
        <v>1</v>
      </c>
    </row>
    <row r="2001" customFormat="false" ht="22" hidden="false" customHeight="true" outlineLevel="0" collapsed="false">
      <c r="A2001" s="33" t="s">
        <v>2234</v>
      </c>
      <c r="B2001" s="33" t="b">
        <f aca="false">_xlfn.ISFORMULA(Projection!E62)</f>
        <v>1</v>
      </c>
    </row>
    <row r="2002" customFormat="false" ht="22" hidden="false" customHeight="true" outlineLevel="0" collapsed="false">
      <c r="A2002" s="33" t="s">
        <v>2235</v>
      </c>
      <c r="B2002" s="33" t="b">
        <f aca="false">_xlfn.ISFORMULA(Projection!F62)</f>
        <v>1</v>
      </c>
    </row>
    <row r="2003" customFormat="false" ht="22" hidden="false" customHeight="true" outlineLevel="0" collapsed="false">
      <c r="A2003" s="33" t="s">
        <v>2236</v>
      </c>
      <c r="B2003" s="33" t="b">
        <f aca="false">_xlfn.ISFORMULA(Projection!G62)</f>
        <v>1</v>
      </c>
    </row>
    <row r="2004" customFormat="false" ht="22" hidden="false" customHeight="true" outlineLevel="0" collapsed="false">
      <c r="A2004" s="33" t="s">
        <v>2237</v>
      </c>
      <c r="B2004" s="33" t="b">
        <f aca="false">_xlfn.ISFORMULA(Projection!H62)</f>
        <v>1</v>
      </c>
    </row>
    <row r="2005" customFormat="false" ht="22" hidden="false" customHeight="true" outlineLevel="0" collapsed="false">
      <c r="A2005" s="33" t="s">
        <v>2238</v>
      </c>
      <c r="B2005" s="33" t="b">
        <f aca="false">_xlfn.ISFORMULA(Projection!I62)</f>
        <v>1</v>
      </c>
    </row>
    <row r="2006" customFormat="false" ht="22" hidden="false" customHeight="true" outlineLevel="0" collapsed="false">
      <c r="A2006" s="33" t="s">
        <v>2239</v>
      </c>
      <c r="B2006" s="33" t="b">
        <f aca="false">_xlfn.ISFORMULA(Projection!J62)</f>
        <v>1</v>
      </c>
    </row>
    <row r="2007" customFormat="false" ht="22" hidden="false" customHeight="true" outlineLevel="0" collapsed="false">
      <c r="A2007" s="33" t="s">
        <v>2240</v>
      </c>
      <c r="B2007" s="33" t="b">
        <f aca="false">_xlfn.ISFORMULA(Projection!K62)</f>
        <v>1</v>
      </c>
    </row>
    <row r="2008" customFormat="false" ht="22" hidden="false" customHeight="true" outlineLevel="0" collapsed="false">
      <c r="A2008" s="33" t="s">
        <v>2241</v>
      </c>
      <c r="B2008" s="33" t="b">
        <f aca="false">_xlfn.ISFORMULA(Projection!L62)</f>
        <v>1</v>
      </c>
    </row>
    <row r="2009" customFormat="false" ht="22" hidden="false" customHeight="true" outlineLevel="0" collapsed="false">
      <c r="A2009" s="33" t="s">
        <v>2242</v>
      </c>
      <c r="B2009" s="33" t="b">
        <f aca="false">_xlfn.ISFORMULA(Projection!M62)</f>
        <v>1</v>
      </c>
    </row>
    <row r="2010" customFormat="false" ht="22" hidden="false" customHeight="true" outlineLevel="0" collapsed="false">
      <c r="A2010" s="33" t="s">
        <v>2243</v>
      </c>
      <c r="B2010" s="33" t="b">
        <f aca="false">_xlfn.ISFORMULA(Projection!N62)</f>
        <v>1</v>
      </c>
    </row>
    <row r="2011" customFormat="false" ht="22" hidden="false" customHeight="true" outlineLevel="0" collapsed="false">
      <c r="A2011" s="33" t="s">
        <v>2244</v>
      </c>
      <c r="B2011" s="33" t="b">
        <f aca="false">_xlfn.ISFORMULA(Projection!O62)</f>
        <v>1</v>
      </c>
    </row>
    <row r="2012" customFormat="false" ht="22" hidden="false" customHeight="true" outlineLevel="0" collapsed="false">
      <c r="A2012" s="33" t="s">
        <v>2245</v>
      </c>
      <c r="B2012" s="33" t="b">
        <f aca="false">_xlfn.ISFORMULA(Projection!P62)</f>
        <v>1</v>
      </c>
    </row>
    <row r="2013" customFormat="false" ht="22" hidden="false" customHeight="true" outlineLevel="0" collapsed="false">
      <c r="A2013" s="33" t="s">
        <v>2246</v>
      </c>
      <c r="B2013" s="33" t="b">
        <f aca="false">_xlfn.ISFORMULA(Projection!Q62)</f>
        <v>1</v>
      </c>
    </row>
    <row r="2014" customFormat="false" ht="22" hidden="false" customHeight="true" outlineLevel="0" collapsed="false">
      <c r="A2014" s="33" t="s">
        <v>2247</v>
      </c>
      <c r="B2014" s="33" t="b">
        <f aca="false">_xlfn.ISFORMULA(Projection!R62)</f>
        <v>1</v>
      </c>
    </row>
    <row r="2015" customFormat="false" ht="22" hidden="false" customHeight="true" outlineLevel="0" collapsed="false">
      <c r="A2015" s="33" t="s">
        <v>2248</v>
      </c>
      <c r="B2015" s="33" t="b">
        <f aca="false">_xlfn.ISFORMULA(Projection!S62)</f>
        <v>1</v>
      </c>
    </row>
    <row r="2016" customFormat="false" ht="22" hidden="false" customHeight="true" outlineLevel="0" collapsed="false">
      <c r="A2016" s="33" t="s">
        <v>2249</v>
      </c>
      <c r="B2016" s="33" t="b">
        <f aca="false">_xlfn.ISFORMULA(Projection!B63)</f>
        <v>1</v>
      </c>
    </row>
    <row r="2017" customFormat="false" ht="22" hidden="false" customHeight="true" outlineLevel="0" collapsed="false">
      <c r="A2017" s="33" t="s">
        <v>2250</v>
      </c>
      <c r="B2017" s="33" t="b">
        <f aca="false">_xlfn.ISFORMULA(Projection!C63)</f>
        <v>1</v>
      </c>
    </row>
    <row r="2018" customFormat="false" ht="22" hidden="false" customHeight="true" outlineLevel="0" collapsed="false">
      <c r="A2018" s="33" t="s">
        <v>2251</v>
      </c>
      <c r="B2018" s="33" t="b">
        <f aca="false">_xlfn.ISFORMULA(Projection!D63)</f>
        <v>1</v>
      </c>
    </row>
    <row r="2019" customFormat="false" ht="22" hidden="false" customHeight="true" outlineLevel="0" collapsed="false">
      <c r="A2019" s="33" t="s">
        <v>2252</v>
      </c>
      <c r="B2019" s="33" t="b">
        <f aca="false">_xlfn.ISFORMULA(Projection!E63)</f>
        <v>1</v>
      </c>
    </row>
    <row r="2020" customFormat="false" ht="22" hidden="false" customHeight="true" outlineLevel="0" collapsed="false">
      <c r="A2020" s="33" t="s">
        <v>2253</v>
      </c>
      <c r="B2020" s="33" t="b">
        <f aca="false">_xlfn.ISFORMULA(Projection!F63)</f>
        <v>1</v>
      </c>
    </row>
    <row r="2021" customFormat="false" ht="22" hidden="false" customHeight="true" outlineLevel="0" collapsed="false">
      <c r="A2021" s="33" t="s">
        <v>2254</v>
      </c>
      <c r="B2021" s="33" t="b">
        <f aca="false">_xlfn.ISFORMULA(Projection!G63)</f>
        <v>1</v>
      </c>
    </row>
    <row r="2022" customFormat="false" ht="22" hidden="false" customHeight="true" outlineLevel="0" collapsed="false">
      <c r="A2022" s="33" t="s">
        <v>2255</v>
      </c>
      <c r="B2022" s="33" t="b">
        <f aca="false">_xlfn.ISFORMULA(Projection!H63)</f>
        <v>1</v>
      </c>
    </row>
    <row r="2023" customFormat="false" ht="22" hidden="false" customHeight="true" outlineLevel="0" collapsed="false">
      <c r="A2023" s="33" t="s">
        <v>2256</v>
      </c>
      <c r="B2023" s="33" t="b">
        <f aca="false">_xlfn.ISFORMULA(Projection!I63)</f>
        <v>1</v>
      </c>
    </row>
    <row r="2024" customFormat="false" ht="22" hidden="false" customHeight="true" outlineLevel="0" collapsed="false">
      <c r="A2024" s="33" t="s">
        <v>2257</v>
      </c>
      <c r="B2024" s="33" t="b">
        <f aca="false">_xlfn.ISFORMULA(Projection!J63)</f>
        <v>1</v>
      </c>
    </row>
    <row r="2025" customFormat="false" ht="22" hidden="false" customHeight="true" outlineLevel="0" collapsed="false">
      <c r="A2025" s="33" t="s">
        <v>2258</v>
      </c>
      <c r="B2025" s="33" t="b">
        <f aca="false">_xlfn.ISFORMULA(Projection!K63)</f>
        <v>1</v>
      </c>
    </row>
    <row r="2026" customFormat="false" ht="22" hidden="false" customHeight="true" outlineLevel="0" collapsed="false">
      <c r="A2026" s="33" t="s">
        <v>2259</v>
      </c>
      <c r="B2026" s="33" t="b">
        <f aca="false">_xlfn.ISFORMULA(Projection!L63)</f>
        <v>1</v>
      </c>
    </row>
    <row r="2027" customFormat="false" ht="22" hidden="false" customHeight="true" outlineLevel="0" collapsed="false">
      <c r="A2027" s="33" t="s">
        <v>2260</v>
      </c>
      <c r="B2027" s="33" t="b">
        <f aca="false">_xlfn.ISFORMULA(Projection!M63)</f>
        <v>1</v>
      </c>
    </row>
    <row r="2028" customFormat="false" ht="22" hidden="false" customHeight="true" outlineLevel="0" collapsed="false">
      <c r="A2028" s="33" t="s">
        <v>2261</v>
      </c>
      <c r="B2028" s="33" t="b">
        <f aca="false">_xlfn.ISFORMULA(Projection!N63)</f>
        <v>1</v>
      </c>
    </row>
    <row r="2029" customFormat="false" ht="22" hidden="false" customHeight="true" outlineLevel="0" collapsed="false">
      <c r="A2029" s="33" t="s">
        <v>2262</v>
      </c>
      <c r="B2029" s="33" t="b">
        <f aca="false">_xlfn.ISFORMULA(Projection!O63)</f>
        <v>1</v>
      </c>
    </row>
    <row r="2030" customFormat="false" ht="22" hidden="false" customHeight="true" outlineLevel="0" collapsed="false">
      <c r="A2030" s="33" t="s">
        <v>2263</v>
      </c>
      <c r="B2030" s="33" t="b">
        <f aca="false">_xlfn.ISFORMULA(Projection!P63)</f>
        <v>1</v>
      </c>
    </row>
    <row r="2031" customFormat="false" ht="22" hidden="false" customHeight="true" outlineLevel="0" collapsed="false">
      <c r="A2031" s="33" t="s">
        <v>2264</v>
      </c>
      <c r="B2031" s="33" t="b">
        <f aca="false">_xlfn.ISFORMULA(Projection!Q63)</f>
        <v>1</v>
      </c>
    </row>
    <row r="2032" customFormat="false" ht="22" hidden="false" customHeight="true" outlineLevel="0" collapsed="false">
      <c r="A2032" s="33" t="s">
        <v>2265</v>
      </c>
      <c r="B2032" s="33" t="b">
        <f aca="false">_xlfn.ISFORMULA(Projection!R63)</f>
        <v>1</v>
      </c>
    </row>
    <row r="2033" customFormat="false" ht="22" hidden="false" customHeight="true" outlineLevel="0" collapsed="false">
      <c r="A2033" s="33" t="s">
        <v>2266</v>
      </c>
      <c r="B2033" s="33" t="b">
        <f aca="false">_xlfn.ISFORMULA(Projection!S63)</f>
        <v>1</v>
      </c>
    </row>
    <row r="2034" customFormat="false" ht="22" hidden="false" customHeight="true" outlineLevel="0" collapsed="false">
      <c r="A2034" s="33" t="s">
        <v>2267</v>
      </c>
      <c r="B2034" s="33" t="b">
        <f aca="false">_xlfn.ISFORMULA(Projection!B64)</f>
        <v>1</v>
      </c>
    </row>
    <row r="2035" customFormat="false" ht="22" hidden="false" customHeight="true" outlineLevel="0" collapsed="false">
      <c r="A2035" s="33" t="s">
        <v>2268</v>
      </c>
      <c r="B2035" s="33" t="b">
        <f aca="false">_xlfn.ISFORMULA(Projection!C64)</f>
        <v>1</v>
      </c>
    </row>
    <row r="2036" customFormat="false" ht="22" hidden="false" customHeight="true" outlineLevel="0" collapsed="false">
      <c r="A2036" s="33" t="s">
        <v>2269</v>
      </c>
      <c r="B2036" s="33" t="b">
        <f aca="false">_xlfn.ISFORMULA(Projection!D64)</f>
        <v>1</v>
      </c>
    </row>
    <row r="2037" customFormat="false" ht="22" hidden="false" customHeight="true" outlineLevel="0" collapsed="false">
      <c r="A2037" s="33" t="s">
        <v>2270</v>
      </c>
      <c r="B2037" s="33" t="b">
        <f aca="false">_xlfn.ISFORMULA(Projection!E64)</f>
        <v>1</v>
      </c>
    </row>
    <row r="2038" customFormat="false" ht="22" hidden="false" customHeight="true" outlineLevel="0" collapsed="false">
      <c r="A2038" s="33" t="s">
        <v>2271</v>
      </c>
      <c r="B2038" s="33" t="b">
        <f aca="false">_xlfn.ISFORMULA(Projection!F64)</f>
        <v>1</v>
      </c>
    </row>
    <row r="2039" customFormat="false" ht="22" hidden="false" customHeight="true" outlineLevel="0" collapsed="false">
      <c r="A2039" s="33" t="s">
        <v>2272</v>
      </c>
      <c r="B2039" s="33" t="b">
        <f aca="false">_xlfn.ISFORMULA(Projection!G64)</f>
        <v>1</v>
      </c>
    </row>
    <row r="2040" customFormat="false" ht="22" hidden="false" customHeight="true" outlineLevel="0" collapsed="false">
      <c r="A2040" s="33" t="s">
        <v>2273</v>
      </c>
      <c r="B2040" s="33" t="b">
        <f aca="false">_xlfn.ISFORMULA(Projection!H64)</f>
        <v>1</v>
      </c>
    </row>
    <row r="2041" customFormat="false" ht="22" hidden="false" customHeight="true" outlineLevel="0" collapsed="false">
      <c r="A2041" s="33" t="s">
        <v>2274</v>
      </c>
      <c r="B2041" s="33" t="b">
        <f aca="false">_xlfn.ISFORMULA(Projection!I64)</f>
        <v>1</v>
      </c>
    </row>
    <row r="2042" customFormat="false" ht="22" hidden="false" customHeight="true" outlineLevel="0" collapsed="false">
      <c r="A2042" s="33" t="s">
        <v>2275</v>
      </c>
      <c r="B2042" s="33" t="b">
        <f aca="false">_xlfn.ISFORMULA(Projection!J64)</f>
        <v>1</v>
      </c>
    </row>
    <row r="2043" customFormat="false" ht="22" hidden="false" customHeight="true" outlineLevel="0" collapsed="false">
      <c r="A2043" s="33" t="s">
        <v>2276</v>
      </c>
      <c r="B2043" s="33" t="b">
        <f aca="false">_xlfn.ISFORMULA(Projection!K64)</f>
        <v>1</v>
      </c>
    </row>
    <row r="2044" customFormat="false" ht="22" hidden="false" customHeight="true" outlineLevel="0" collapsed="false">
      <c r="A2044" s="33" t="s">
        <v>2277</v>
      </c>
      <c r="B2044" s="33" t="b">
        <f aca="false">_xlfn.ISFORMULA(Projection!L64)</f>
        <v>1</v>
      </c>
    </row>
    <row r="2045" customFormat="false" ht="22" hidden="false" customHeight="true" outlineLevel="0" collapsed="false">
      <c r="A2045" s="33" t="s">
        <v>2278</v>
      </c>
      <c r="B2045" s="33" t="b">
        <f aca="false">_xlfn.ISFORMULA(Projection!M64)</f>
        <v>1</v>
      </c>
    </row>
    <row r="2046" customFormat="false" ht="22" hidden="false" customHeight="true" outlineLevel="0" collapsed="false">
      <c r="A2046" s="33" t="s">
        <v>2279</v>
      </c>
      <c r="B2046" s="33" t="b">
        <f aca="false">_xlfn.ISFORMULA(Projection!N64)</f>
        <v>1</v>
      </c>
    </row>
    <row r="2047" customFormat="false" ht="22" hidden="false" customHeight="true" outlineLevel="0" collapsed="false">
      <c r="A2047" s="33" t="s">
        <v>2280</v>
      </c>
      <c r="B2047" s="33" t="b">
        <f aca="false">_xlfn.ISFORMULA(Projection!O64)</f>
        <v>1</v>
      </c>
    </row>
    <row r="2048" customFormat="false" ht="22" hidden="false" customHeight="true" outlineLevel="0" collapsed="false">
      <c r="A2048" s="33" t="s">
        <v>2281</v>
      </c>
      <c r="B2048" s="33" t="b">
        <f aca="false">_xlfn.ISFORMULA(Projection!P64)</f>
        <v>1</v>
      </c>
    </row>
    <row r="2049" customFormat="false" ht="22" hidden="false" customHeight="true" outlineLevel="0" collapsed="false">
      <c r="A2049" s="33" t="s">
        <v>2282</v>
      </c>
      <c r="B2049" s="33" t="b">
        <f aca="false">_xlfn.ISFORMULA(Projection!Q64)</f>
        <v>1</v>
      </c>
    </row>
    <row r="2050" customFormat="false" ht="22" hidden="false" customHeight="true" outlineLevel="0" collapsed="false">
      <c r="A2050" s="33" t="s">
        <v>2283</v>
      </c>
      <c r="B2050" s="33" t="b">
        <f aca="false">_xlfn.ISFORMULA(Projection!R64)</f>
        <v>1</v>
      </c>
    </row>
    <row r="2051" customFormat="false" ht="22" hidden="false" customHeight="true" outlineLevel="0" collapsed="false">
      <c r="A2051" s="33" t="s">
        <v>2284</v>
      </c>
      <c r="B2051" s="33" t="b">
        <f aca="false">_xlfn.ISFORMULA(Projection!S64)</f>
        <v>1</v>
      </c>
    </row>
    <row r="2052" customFormat="false" ht="22" hidden="false" customHeight="true" outlineLevel="0" collapsed="false">
      <c r="A2052" s="33" t="s">
        <v>2285</v>
      </c>
      <c r="B2052" s="33" t="b">
        <f aca="false">_xlfn.ISFORMULA(Projection!B65)</f>
        <v>1</v>
      </c>
    </row>
    <row r="2053" customFormat="false" ht="22" hidden="false" customHeight="true" outlineLevel="0" collapsed="false">
      <c r="A2053" s="33" t="s">
        <v>2286</v>
      </c>
      <c r="B2053" s="33" t="b">
        <f aca="false">_xlfn.ISFORMULA(Projection!C65)</f>
        <v>1</v>
      </c>
    </row>
    <row r="2054" customFormat="false" ht="22" hidden="false" customHeight="true" outlineLevel="0" collapsed="false">
      <c r="A2054" s="33" t="s">
        <v>2287</v>
      </c>
      <c r="B2054" s="33" t="b">
        <f aca="false">_xlfn.ISFORMULA(Projection!D65)</f>
        <v>1</v>
      </c>
    </row>
    <row r="2055" customFormat="false" ht="22" hidden="false" customHeight="true" outlineLevel="0" collapsed="false">
      <c r="A2055" s="33" t="s">
        <v>2288</v>
      </c>
      <c r="B2055" s="33" t="b">
        <f aca="false">_xlfn.ISFORMULA(Projection!E65)</f>
        <v>1</v>
      </c>
    </row>
    <row r="2056" customFormat="false" ht="22" hidden="false" customHeight="true" outlineLevel="0" collapsed="false">
      <c r="A2056" s="33" t="s">
        <v>2289</v>
      </c>
      <c r="B2056" s="33" t="b">
        <f aca="false">_xlfn.ISFORMULA(Projection!F65)</f>
        <v>1</v>
      </c>
    </row>
    <row r="2057" customFormat="false" ht="22" hidden="false" customHeight="true" outlineLevel="0" collapsed="false">
      <c r="A2057" s="33" t="s">
        <v>2290</v>
      </c>
      <c r="B2057" s="33" t="b">
        <f aca="false">_xlfn.ISFORMULA(Projection!G65)</f>
        <v>1</v>
      </c>
    </row>
    <row r="2058" customFormat="false" ht="22" hidden="false" customHeight="true" outlineLevel="0" collapsed="false">
      <c r="A2058" s="33" t="s">
        <v>2291</v>
      </c>
      <c r="B2058" s="33" t="b">
        <f aca="false">_xlfn.ISFORMULA(Projection!H65)</f>
        <v>1</v>
      </c>
    </row>
    <row r="2059" customFormat="false" ht="22" hidden="false" customHeight="true" outlineLevel="0" collapsed="false">
      <c r="A2059" s="33" t="s">
        <v>2292</v>
      </c>
      <c r="B2059" s="33" t="b">
        <f aca="false">_xlfn.ISFORMULA(Projection!I65)</f>
        <v>1</v>
      </c>
    </row>
    <row r="2060" customFormat="false" ht="22" hidden="false" customHeight="true" outlineLevel="0" collapsed="false">
      <c r="A2060" s="33" t="s">
        <v>2293</v>
      </c>
      <c r="B2060" s="33" t="b">
        <f aca="false">_xlfn.ISFORMULA(Projection!J65)</f>
        <v>1</v>
      </c>
    </row>
    <row r="2061" customFormat="false" ht="22" hidden="false" customHeight="true" outlineLevel="0" collapsed="false">
      <c r="A2061" s="33" t="s">
        <v>2294</v>
      </c>
      <c r="B2061" s="33" t="b">
        <f aca="false">_xlfn.ISFORMULA(Projection!K65)</f>
        <v>1</v>
      </c>
    </row>
    <row r="2062" customFormat="false" ht="22" hidden="false" customHeight="true" outlineLevel="0" collapsed="false">
      <c r="A2062" s="33" t="s">
        <v>2295</v>
      </c>
      <c r="B2062" s="33" t="b">
        <f aca="false">_xlfn.ISFORMULA(Projection!L65)</f>
        <v>1</v>
      </c>
    </row>
    <row r="2063" customFormat="false" ht="22" hidden="false" customHeight="true" outlineLevel="0" collapsed="false">
      <c r="A2063" s="33" t="s">
        <v>2296</v>
      </c>
      <c r="B2063" s="33" t="b">
        <f aca="false">_xlfn.ISFORMULA(Projection!M65)</f>
        <v>1</v>
      </c>
    </row>
    <row r="2064" customFormat="false" ht="22" hidden="false" customHeight="true" outlineLevel="0" collapsed="false">
      <c r="A2064" s="33" t="s">
        <v>2297</v>
      </c>
      <c r="B2064" s="33" t="b">
        <f aca="false">_xlfn.ISFORMULA(Projection!N65)</f>
        <v>1</v>
      </c>
    </row>
    <row r="2065" customFormat="false" ht="22" hidden="false" customHeight="true" outlineLevel="0" collapsed="false">
      <c r="A2065" s="33" t="s">
        <v>2298</v>
      </c>
      <c r="B2065" s="33" t="b">
        <f aca="false">_xlfn.ISFORMULA(Projection!O65)</f>
        <v>1</v>
      </c>
    </row>
    <row r="2066" customFormat="false" ht="22" hidden="false" customHeight="true" outlineLevel="0" collapsed="false">
      <c r="A2066" s="33" t="s">
        <v>2299</v>
      </c>
      <c r="B2066" s="33" t="b">
        <f aca="false">_xlfn.ISFORMULA(Projection!P65)</f>
        <v>1</v>
      </c>
    </row>
    <row r="2067" customFormat="false" ht="22" hidden="false" customHeight="true" outlineLevel="0" collapsed="false">
      <c r="A2067" s="33" t="s">
        <v>2300</v>
      </c>
      <c r="B2067" s="33" t="b">
        <f aca="false">_xlfn.ISFORMULA(Projection!Q65)</f>
        <v>1</v>
      </c>
    </row>
    <row r="2068" customFormat="false" ht="22" hidden="false" customHeight="true" outlineLevel="0" collapsed="false">
      <c r="A2068" s="33" t="s">
        <v>2301</v>
      </c>
      <c r="B2068" s="33" t="b">
        <f aca="false">_xlfn.ISFORMULA(Projection!R65)</f>
        <v>1</v>
      </c>
    </row>
    <row r="2069" customFormat="false" ht="22" hidden="false" customHeight="true" outlineLevel="0" collapsed="false">
      <c r="A2069" s="33" t="s">
        <v>2302</v>
      </c>
      <c r="B2069" s="33" t="b">
        <f aca="false">_xlfn.ISFORMULA(Projection!S65)</f>
        <v>1</v>
      </c>
    </row>
    <row r="2070" customFormat="false" ht="22" hidden="false" customHeight="true" outlineLevel="0" collapsed="false">
      <c r="A2070" s="33" t="s">
        <v>2303</v>
      </c>
      <c r="B2070" s="33" t="b">
        <f aca="false">_xlfn.ISFORMULA(Projection!B66)</f>
        <v>1</v>
      </c>
    </row>
    <row r="2071" customFormat="false" ht="22" hidden="false" customHeight="true" outlineLevel="0" collapsed="false">
      <c r="A2071" s="33" t="s">
        <v>2304</v>
      </c>
      <c r="B2071" s="33" t="b">
        <f aca="false">_xlfn.ISFORMULA(Projection!C66)</f>
        <v>1</v>
      </c>
    </row>
    <row r="2072" customFormat="false" ht="22" hidden="false" customHeight="true" outlineLevel="0" collapsed="false">
      <c r="A2072" s="33" t="s">
        <v>2305</v>
      </c>
      <c r="B2072" s="33" t="b">
        <f aca="false">_xlfn.ISFORMULA(Projection!D66)</f>
        <v>1</v>
      </c>
    </row>
    <row r="2073" customFormat="false" ht="22" hidden="false" customHeight="true" outlineLevel="0" collapsed="false">
      <c r="A2073" s="33" t="s">
        <v>2306</v>
      </c>
      <c r="B2073" s="33" t="b">
        <f aca="false">_xlfn.ISFORMULA(Projection!E66)</f>
        <v>1</v>
      </c>
    </row>
    <row r="2074" customFormat="false" ht="22" hidden="false" customHeight="true" outlineLevel="0" collapsed="false">
      <c r="A2074" s="33" t="s">
        <v>2307</v>
      </c>
      <c r="B2074" s="33" t="b">
        <f aca="false">_xlfn.ISFORMULA(Projection!F66)</f>
        <v>1</v>
      </c>
    </row>
    <row r="2075" customFormat="false" ht="22" hidden="false" customHeight="true" outlineLevel="0" collapsed="false">
      <c r="A2075" s="33" t="s">
        <v>2308</v>
      </c>
      <c r="B2075" s="33" t="b">
        <f aca="false">_xlfn.ISFORMULA(Projection!G66)</f>
        <v>1</v>
      </c>
    </row>
    <row r="2076" customFormat="false" ht="22" hidden="false" customHeight="true" outlineLevel="0" collapsed="false">
      <c r="A2076" s="33" t="s">
        <v>2309</v>
      </c>
      <c r="B2076" s="33" t="b">
        <f aca="false">_xlfn.ISFORMULA(Projection!H66)</f>
        <v>1</v>
      </c>
    </row>
    <row r="2077" customFormat="false" ht="22" hidden="false" customHeight="true" outlineLevel="0" collapsed="false">
      <c r="A2077" s="33" t="s">
        <v>2310</v>
      </c>
      <c r="B2077" s="33" t="b">
        <f aca="false">_xlfn.ISFORMULA(Projection!I66)</f>
        <v>1</v>
      </c>
    </row>
    <row r="2078" customFormat="false" ht="22" hidden="false" customHeight="true" outlineLevel="0" collapsed="false">
      <c r="A2078" s="33" t="s">
        <v>2311</v>
      </c>
      <c r="B2078" s="33" t="b">
        <f aca="false">_xlfn.ISFORMULA(Projection!J66)</f>
        <v>1</v>
      </c>
    </row>
    <row r="2079" customFormat="false" ht="22" hidden="false" customHeight="true" outlineLevel="0" collapsed="false">
      <c r="A2079" s="33" t="s">
        <v>2312</v>
      </c>
      <c r="B2079" s="33" t="b">
        <f aca="false">_xlfn.ISFORMULA(Projection!K66)</f>
        <v>1</v>
      </c>
    </row>
    <row r="2080" customFormat="false" ht="22" hidden="false" customHeight="true" outlineLevel="0" collapsed="false">
      <c r="A2080" s="33" t="s">
        <v>2313</v>
      </c>
      <c r="B2080" s="33" t="b">
        <f aca="false">_xlfn.ISFORMULA(Projection!L66)</f>
        <v>1</v>
      </c>
    </row>
    <row r="2081" customFormat="false" ht="22" hidden="false" customHeight="true" outlineLevel="0" collapsed="false">
      <c r="A2081" s="33" t="s">
        <v>2314</v>
      </c>
      <c r="B2081" s="33" t="b">
        <f aca="false">_xlfn.ISFORMULA(Projection!M66)</f>
        <v>1</v>
      </c>
    </row>
    <row r="2082" customFormat="false" ht="22" hidden="false" customHeight="true" outlineLevel="0" collapsed="false">
      <c r="A2082" s="33" t="s">
        <v>2315</v>
      </c>
      <c r="B2082" s="33" t="b">
        <f aca="false">_xlfn.ISFORMULA(Projection!N66)</f>
        <v>1</v>
      </c>
    </row>
    <row r="2083" customFormat="false" ht="22" hidden="false" customHeight="true" outlineLevel="0" collapsed="false">
      <c r="A2083" s="33" t="s">
        <v>2316</v>
      </c>
      <c r="B2083" s="33" t="b">
        <f aca="false">_xlfn.ISFORMULA(Projection!O66)</f>
        <v>1</v>
      </c>
    </row>
    <row r="2084" customFormat="false" ht="22" hidden="false" customHeight="true" outlineLevel="0" collapsed="false">
      <c r="A2084" s="33" t="s">
        <v>2317</v>
      </c>
      <c r="B2084" s="33" t="b">
        <f aca="false">_xlfn.ISFORMULA(Projection!P66)</f>
        <v>1</v>
      </c>
    </row>
    <row r="2085" customFormat="false" ht="22" hidden="false" customHeight="true" outlineLevel="0" collapsed="false">
      <c r="A2085" s="33" t="s">
        <v>2318</v>
      </c>
      <c r="B2085" s="33" t="b">
        <f aca="false">_xlfn.ISFORMULA(Projection!Q66)</f>
        <v>1</v>
      </c>
    </row>
    <row r="2086" customFormat="false" ht="22" hidden="false" customHeight="true" outlineLevel="0" collapsed="false">
      <c r="A2086" s="33" t="s">
        <v>2319</v>
      </c>
      <c r="B2086" s="33" t="b">
        <f aca="false">_xlfn.ISFORMULA(Projection!R66)</f>
        <v>1</v>
      </c>
    </row>
    <row r="2087" customFormat="false" ht="22" hidden="false" customHeight="true" outlineLevel="0" collapsed="false">
      <c r="A2087" s="33" t="s">
        <v>2320</v>
      </c>
      <c r="B2087" s="33" t="b">
        <f aca="false">_xlfn.ISFORMULA(Projection!S66)</f>
        <v>1</v>
      </c>
    </row>
    <row r="2088" customFormat="false" ht="22" hidden="false" customHeight="true" outlineLevel="0" collapsed="false">
      <c r="A2088" s="33" t="s">
        <v>2321</v>
      </c>
      <c r="B2088" s="33" t="b">
        <f aca="false">_xlfn.ISFORMULA(Projection!B67)</f>
        <v>1</v>
      </c>
    </row>
    <row r="2089" customFormat="false" ht="22" hidden="false" customHeight="true" outlineLevel="0" collapsed="false">
      <c r="A2089" s="33" t="s">
        <v>2322</v>
      </c>
      <c r="B2089" s="33" t="b">
        <f aca="false">_xlfn.ISFORMULA(Projection!C67)</f>
        <v>1</v>
      </c>
    </row>
    <row r="2090" customFormat="false" ht="22" hidden="false" customHeight="true" outlineLevel="0" collapsed="false">
      <c r="A2090" s="33" t="s">
        <v>2323</v>
      </c>
      <c r="B2090" s="33" t="b">
        <f aca="false">_xlfn.ISFORMULA(Projection!D67)</f>
        <v>1</v>
      </c>
    </row>
    <row r="2091" customFormat="false" ht="22" hidden="false" customHeight="true" outlineLevel="0" collapsed="false">
      <c r="A2091" s="33" t="s">
        <v>2324</v>
      </c>
      <c r="B2091" s="33" t="b">
        <f aca="false">_xlfn.ISFORMULA(Projection!E67)</f>
        <v>1</v>
      </c>
    </row>
    <row r="2092" customFormat="false" ht="22" hidden="false" customHeight="true" outlineLevel="0" collapsed="false">
      <c r="A2092" s="33" t="s">
        <v>2325</v>
      </c>
      <c r="B2092" s="33" t="b">
        <f aca="false">_xlfn.ISFORMULA(Projection!F67)</f>
        <v>1</v>
      </c>
    </row>
    <row r="2093" customFormat="false" ht="22" hidden="false" customHeight="true" outlineLevel="0" collapsed="false">
      <c r="A2093" s="33" t="s">
        <v>2326</v>
      </c>
      <c r="B2093" s="33" t="b">
        <f aca="false">_xlfn.ISFORMULA(Projection!G67)</f>
        <v>1</v>
      </c>
    </row>
    <row r="2094" customFormat="false" ht="22" hidden="false" customHeight="true" outlineLevel="0" collapsed="false">
      <c r="A2094" s="33" t="s">
        <v>2327</v>
      </c>
      <c r="B2094" s="33" t="b">
        <f aca="false">_xlfn.ISFORMULA(Projection!H67)</f>
        <v>1</v>
      </c>
    </row>
    <row r="2095" customFormat="false" ht="22" hidden="false" customHeight="true" outlineLevel="0" collapsed="false">
      <c r="A2095" s="33" t="s">
        <v>2328</v>
      </c>
      <c r="B2095" s="33" t="b">
        <f aca="false">_xlfn.ISFORMULA(Projection!I67)</f>
        <v>1</v>
      </c>
    </row>
    <row r="2096" customFormat="false" ht="22" hidden="false" customHeight="true" outlineLevel="0" collapsed="false">
      <c r="A2096" s="33" t="s">
        <v>2329</v>
      </c>
      <c r="B2096" s="33" t="b">
        <f aca="false">_xlfn.ISFORMULA(Projection!J67)</f>
        <v>1</v>
      </c>
    </row>
    <row r="2097" customFormat="false" ht="22" hidden="false" customHeight="true" outlineLevel="0" collapsed="false">
      <c r="A2097" s="33" t="s">
        <v>2330</v>
      </c>
      <c r="B2097" s="33" t="b">
        <f aca="false">_xlfn.ISFORMULA(Projection!K67)</f>
        <v>1</v>
      </c>
    </row>
    <row r="2098" customFormat="false" ht="22" hidden="false" customHeight="true" outlineLevel="0" collapsed="false">
      <c r="A2098" s="33" t="s">
        <v>2331</v>
      </c>
      <c r="B2098" s="33" t="b">
        <f aca="false">_xlfn.ISFORMULA(Projection!L67)</f>
        <v>1</v>
      </c>
    </row>
    <row r="2099" customFormat="false" ht="22" hidden="false" customHeight="true" outlineLevel="0" collapsed="false">
      <c r="A2099" s="33" t="s">
        <v>2332</v>
      </c>
      <c r="B2099" s="33" t="b">
        <f aca="false">_xlfn.ISFORMULA(Projection!M67)</f>
        <v>1</v>
      </c>
    </row>
    <row r="2100" customFormat="false" ht="22" hidden="false" customHeight="true" outlineLevel="0" collapsed="false">
      <c r="A2100" s="33" t="s">
        <v>2333</v>
      </c>
      <c r="B2100" s="33" t="b">
        <f aca="false">_xlfn.ISFORMULA(Projection!N67)</f>
        <v>1</v>
      </c>
    </row>
    <row r="2101" customFormat="false" ht="22" hidden="false" customHeight="true" outlineLevel="0" collapsed="false">
      <c r="A2101" s="33" t="s">
        <v>2334</v>
      </c>
      <c r="B2101" s="33" t="b">
        <f aca="false">_xlfn.ISFORMULA(Projection!O67)</f>
        <v>1</v>
      </c>
    </row>
    <row r="2102" customFormat="false" ht="22" hidden="false" customHeight="true" outlineLevel="0" collapsed="false">
      <c r="A2102" s="33" t="s">
        <v>2335</v>
      </c>
      <c r="B2102" s="33" t="b">
        <f aca="false">_xlfn.ISFORMULA(Projection!P67)</f>
        <v>1</v>
      </c>
    </row>
    <row r="2103" customFormat="false" ht="22" hidden="false" customHeight="true" outlineLevel="0" collapsed="false">
      <c r="A2103" s="33" t="s">
        <v>2336</v>
      </c>
      <c r="B2103" s="33" t="b">
        <f aca="false">_xlfn.ISFORMULA(Projection!Q67)</f>
        <v>1</v>
      </c>
    </row>
    <row r="2104" customFormat="false" ht="22" hidden="false" customHeight="true" outlineLevel="0" collapsed="false">
      <c r="A2104" s="33" t="s">
        <v>2337</v>
      </c>
      <c r="B2104" s="33" t="b">
        <f aca="false">_xlfn.ISFORMULA(Projection!R67)</f>
        <v>1</v>
      </c>
    </row>
    <row r="2105" customFormat="false" ht="22" hidden="false" customHeight="true" outlineLevel="0" collapsed="false">
      <c r="A2105" s="33" t="s">
        <v>2338</v>
      </c>
      <c r="B2105" s="33" t="b">
        <f aca="false">_xlfn.ISFORMULA(Projection!S67)</f>
        <v>1</v>
      </c>
    </row>
    <row r="2106" customFormat="false" ht="22" hidden="false" customHeight="true" outlineLevel="0" collapsed="false">
      <c r="A2106" s="33" t="s">
        <v>2339</v>
      </c>
      <c r="B2106" s="33" t="b">
        <f aca="false">_xlfn.ISFORMULA(Projection!B68)</f>
        <v>1</v>
      </c>
    </row>
    <row r="2107" customFormat="false" ht="22" hidden="false" customHeight="true" outlineLevel="0" collapsed="false">
      <c r="A2107" s="33" t="s">
        <v>2340</v>
      </c>
      <c r="B2107" s="33" t="b">
        <f aca="false">_xlfn.ISFORMULA(Projection!C68)</f>
        <v>1</v>
      </c>
    </row>
    <row r="2108" customFormat="false" ht="22" hidden="false" customHeight="true" outlineLevel="0" collapsed="false">
      <c r="A2108" s="33" t="s">
        <v>2341</v>
      </c>
      <c r="B2108" s="33" t="b">
        <f aca="false">_xlfn.ISFORMULA(Projection!D68)</f>
        <v>1</v>
      </c>
    </row>
    <row r="2109" customFormat="false" ht="22" hidden="false" customHeight="true" outlineLevel="0" collapsed="false">
      <c r="A2109" s="33" t="s">
        <v>2342</v>
      </c>
      <c r="B2109" s="33" t="b">
        <f aca="false">_xlfn.ISFORMULA(Projection!E68)</f>
        <v>1</v>
      </c>
    </row>
    <row r="2110" customFormat="false" ht="22" hidden="false" customHeight="true" outlineLevel="0" collapsed="false">
      <c r="A2110" s="33" t="s">
        <v>2343</v>
      </c>
      <c r="B2110" s="33" t="b">
        <f aca="false">_xlfn.ISFORMULA(Projection!F68)</f>
        <v>1</v>
      </c>
    </row>
    <row r="2111" customFormat="false" ht="22" hidden="false" customHeight="true" outlineLevel="0" collapsed="false">
      <c r="A2111" s="33" t="s">
        <v>2344</v>
      </c>
      <c r="B2111" s="33" t="b">
        <f aca="false">_xlfn.ISFORMULA(Projection!G68)</f>
        <v>1</v>
      </c>
    </row>
    <row r="2112" customFormat="false" ht="22" hidden="false" customHeight="true" outlineLevel="0" collapsed="false">
      <c r="A2112" s="33" t="s">
        <v>2345</v>
      </c>
      <c r="B2112" s="33" t="b">
        <f aca="false">_xlfn.ISFORMULA(Projection!H68)</f>
        <v>1</v>
      </c>
    </row>
    <row r="2113" customFormat="false" ht="22" hidden="false" customHeight="true" outlineLevel="0" collapsed="false">
      <c r="A2113" s="33" t="s">
        <v>2346</v>
      </c>
      <c r="B2113" s="33" t="b">
        <f aca="false">_xlfn.ISFORMULA(Projection!I68)</f>
        <v>1</v>
      </c>
    </row>
    <row r="2114" customFormat="false" ht="22" hidden="false" customHeight="true" outlineLevel="0" collapsed="false">
      <c r="A2114" s="33" t="s">
        <v>2347</v>
      </c>
      <c r="B2114" s="33" t="b">
        <f aca="false">_xlfn.ISFORMULA(Projection!J68)</f>
        <v>1</v>
      </c>
    </row>
    <row r="2115" customFormat="false" ht="22" hidden="false" customHeight="true" outlineLevel="0" collapsed="false">
      <c r="A2115" s="33" t="s">
        <v>2348</v>
      </c>
      <c r="B2115" s="33" t="b">
        <f aca="false">_xlfn.ISFORMULA(Projection!K68)</f>
        <v>1</v>
      </c>
    </row>
    <row r="2116" customFormat="false" ht="22" hidden="false" customHeight="true" outlineLevel="0" collapsed="false">
      <c r="A2116" s="33" t="s">
        <v>2349</v>
      </c>
      <c r="B2116" s="33" t="b">
        <f aca="false">_xlfn.ISFORMULA(Projection!L68)</f>
        <v>1</v>
      </c>
    </row>
    <row r="2117" customFormat="false" ht="22" hidden="false" customHeight="true" outlineLevel="0" collapsed="false">
      <c r="A2117" s="33" t="s">
        <v>2350</v>
      </c>
      <c r="B2117" s="33" t="b">
        <f aca="false">_xlfn.ISFORMULA(Projection!M68)</f>
        <v>1</v>
      </c>
    </row>
    <row r="2118" customFormat="false" ht="22" hidden="false" customHeight="true" outlineLevel="0" collapsed="false">
      <c r="A2118" s="33" t="s">
        <v>2351</v>
      </c>
      <c r="B2118" s="33" t="b">
        <f aca="false">_xlfn.ISFORMULA(Projection!N68)</f>
        <v>1</v>
      </c>
    </row>
    <row r="2119" customFormat="false" ht="22" hidden="false" customHeight="true" outlineLevel="0" collapsed="false">
      <c r="A2119" s="33" t="s">
        <v>2352</v>
      </c>
      <c r="B2119" s="33" t="b">
        <f aca="false">_xlfn.ISFORMULA(Projection!O68)</f>
        <v>1</v>
      </c>
    </row>
    <row r="2120" customFormat="false" ht="22" hidden="false" customHeight="true" outlineLevel="0" collapsed="false">
      <c r="A2120" s="33" t="s">
        <v>2353</v>
      </c>
      <c r="B2120" s="33" t="b">
        <f aca="false">_xlfn.ISFORMULA(Projection!P68)</f>
        <v>1</v>
      </c>
    </row>
    <row r="2121" customFormat="false" ht="22" hidden="false" customHeight="true" outlineLevel="0" collapsed="false">
      <c r="A2121" s="33" t="s">
        <v>2354</v>
      </c>
      <c r="B2121" s="33" t="b">
        <f aca="false">_xlfn.ISFORMULA(Projection!Q68)</f>
        <v>1</v>
      </c>
    </row>
    <row r="2122" customFormat="false" ht="22" hidden="false" customHeight="true" outlineLevel="0" collapsed="false">
      <c r="A2122" s="33" t="s">
        <v>2355</v>
      </c>
      <c r="B2122" s="33" t="b">
        <f aca="false">_xlfn.ISFORMULA(Projection!R68)</f>
        <v>1</v>
      </c>
    </row>
    <row r="2123" customFormat="false" ht="22" hidden="false" customHeight="true" outlineLevel="0" collapsed="false">
      <c r="A2123" s="33" t="s">
        <v>2356</v>
      </c>
      <c r="B2123" s="33" t="b">
        <f aca="false">_xlfn.ISFORMULA(Projection!S68)</f>
        <v>1</v>
      </c>
    </row>
    <row r="2124" customFormat="false" ht="22" hidden="false" customHeight="true" outlineLevel="0" collapsed="false">
      <c r="A2124" s="33" t="s">
        <v>2357</v>
      </c>
      <c r="B2124" s="33" t="b">
        <f aca="false">_xlfn.ISFORMULA(Projection!B69)</f>
        <v>1</v>
      </c>
    </row>
    <row r="2125" customFormat="false" ht="22" hidden="false" customHeight="true" outlineLevel="0" collapsed="false">
      <c r="A2125" s="33" t="s">
        <v>2358</v>
      </c>
      <c r="B2125" s="33" t="b">
        <f aca="false">_xlfn.ISFORMULA(Projection!C69)</f>
        <v>1</v>
      </c>
    </row>
    <row r="2126" customFormat="false" ht="22" hidden="false" customHeight="true" outlineLevel="0" collapsed="false">
      <c r="A2126" s="33" t="s">
        <v>2359</v>
      </c>
      <c r="B2126" s="33" t="b">
        <f aca="false">_xlfn.ISFORMULA(Projection!D69)</f>
        <v>1</v>
      </c>
    </row>
    <row r="2127" customFormat="false" ht="22" hidden="false" customHeight="true" outlineLevel="0" collapsed="false">
      <c r="A2127" s="33" t="s">
        <v>2360</v>
      </c>
      <c r="B2127" s="33" t="b">
        <f aca="false">_xlfn.ISFORMULA(Projection!E69)</f>
        <v>1</v>
      </c>
    </row>
    <row r="2128" customFormat="false" ht="22" hidden="false" customHeight="true" outlineLevel="0" collapsed="false">
      <c r="A2128" s="33" t="s">
        <v>2361</v>
      </c>
      <c r="B2128" s="33" t="b">
        <f aca="false">_xlfn.ISFORMULA(Projection!F69)</f>
        <v>1</v>
      </c>
    </row>
    <row r="2129" customFormat="false" ht="22" hidden="false" customHeight="true" outlineLevel="0" collapsed="false">
      <c r="A2129" s="33" t="s">
        <v>2362</v>
      </c>
      <c r="B2129" s="33" t="b">
        <f aca="false">_xlfn.ISFORMULA(Projection!G69)</f>
        <v>1</v>
      </c>
    </row>
    <row r="2130" customFormat="false" ht="22" hidden="false" customHeight="true" outlineLevel="0" collapsed="false">
      <c r="A2130" s="33" t="s">
        <v>2363</v>
      </c>
      <c r="B2130" s="33" t="b">
        <f aca="false">_xlfn.ISFORMULA(Projection!H69)</f>
        <v>1</v>
      </c>
    </row>
    <row r="2131" customFormat="false" ht="22" hidden="false" customHeight="true" outlineLevel="0" collapsed="false">
      <c r="A2131" s="33" t="s">
        <v>2364</v>
      </c>
      <c r="B2131" s="33" t="b">
        <f aca="false">_xlfn.ISFORMULA(Projection!I69)</f>
        <v>1</v>
      </c>
    </row>
    <row r="2132" customFormat="false" ht="22" hidden="false" customHeight="true" outlineLevel="0" collapsed="false">
      <c r="A2132" s="33" t="s">
        <v>2365</v>
      </c>
      <c r="B2132" s="33" t="b">
        <f aca="false">_xlfn.ISFORMULA(Projection!J69)</f>
        <v>1</v>
      </c>
    </row>
    <row r="2133" customFormat="false" ht="22" hidden="false" customHeight="true" outlineLevel="0" collapsed="false">
      <c r="A2133" s="33" t="s">
        <v>2366</v>
      </c>
      <c r="B2133" s="33" t="b">
        <f aca="false">_xlfn.ISFORMULA(Projection!K69)</f>
        <v>1</v>
      </c>
    </row>
    <row r="2134" customFormat="false" ht="22" hidden="false" customHeight="true" outlineLevel="0" collapsed="false">
      <c r="A2134" s="33" t="s">
        <v>2367</v>
      </c>
      <c r="B2134" s="33" t="b">
        <f aca="false">_xlfn.ISFORMULA(Projection!L69)</f>
        <v>1</v>
      </c>
    </row>
    <row r="2135" customFormat="false" ht="22" hidden="false" customHeight="true" outlineLevel="0" collapsed="false">
      <c r="A2135" s="33" t="s">
        <v>2368</v>
      </c>
      <c r="B2135" s="33" t="b">
        <f aca="false">_xlfn.ISFORMULA(Projection!M69)</f>
        <v>1</v>
      </c>
    </row>
    <row r="2136" customFormat="false" ht="22" hidden="false" customHeight="true" outlineLevel="0" collapsed="false">
      <c r="A2136" s="33" t="s">
        <v>2369</v>
      </c>
      <c r="B2136" s="33" t="b">
        <f aca="false">_xlfn.ISFORMULA(Projection!N69)</f>
        <v>1</v>
      </c>
    </row>
    <row r="2137" customFormat="false" ht="22" hidden="false" customHeight="true" outlineLevel="0" collapsed="false">
      <c r="A2137" s="33" t="s">
        <v>2370</v>
      </c>
      <c r="B2137" s="33" t="b">
        <f aca="false">_xlfn.ISFORMULA(Projection!O69)</f>
        <v>1</v>
      </c>
    </row>
    <row r="2138" customFormat="false" ht="22" hidden="false" customHeight="true" outlineLevel="0" collapsed="false">
      <c r="A2138" s="33" t="s">
        <v>2371</v>
      </c>
      <c r="B2138" s="33" t="b">
        <f aca="false">_xlfn.ISFORMULA(Projection!P69)</f>
        <v>1</v>
      </c>
    </row>
    <row r="2139" customFormat="false" ht="22" hidden="false" customHeight="true" outlineLevel="0" collapsed="false">
      <c r="A2139" s="33" t="s">
        <v>2372</v>
      </c>
      <c r="B2139" s="33" t="b">
        <f aca="false">_xlfn.ISFORMULA(Projection!Q69)</f>
        <v>1</v>
      </c>
    </row>
    <row r="2140" customFormat="false" ht="22" hidden="false" customHeight="true" outlineLevel="0" collapsed="false">
      <c r="A2140" s="33" t="s">
        <v>2373</v>
      </c>
      <c r="B2140" s="33" t="b">
        <f aca="false">_xlfn.ISFORMULA(Projection!R69)</f>
        <v>1</v>
      </c>
    </row>
    <row r="2141" customFormat="false" ht="22" hidden="false" customHeight="true" outlineLevel="0" collapsed="false">
      <c r="A2141" s="33" t="s">
        <v>2374</v>
      </c>
      <c r="B2141" s="33" t="b">
        <f aca="false">_xlfn.ISFORMULA(Projection!S69)</f>
        <v>1</v>
      </c>
    </row>
    <row r="2142" customFormat="false" ht="22" hidden="false" customHeight="true" outlineLevel="0" collapsed="false">
      <c r="A2142" s="33" t="s">
        <v>2375</v>
      </c>
      <c r="B2142" s="33" t="b">
        <f aca="false">_xlfn.ISFORMULA(Projection!B70)</f>
        <v>1</v>
      </c>
    </row>
    <row r="2143" customFormat="false" ht="22" hidden="false" customHeight="true" outlineLevel="0" collapsed="false">
      <c r="A2143" s="33" t="s">
        <v>2376</v>
      </c>
      <c r="B2143" s="33" t="b">
        <f aca="false">_xlfn.ISFORMULA(Projection!C70)</f>
        <v>1</v>
      </c>
    </row>
    <row r="2144" customFormat="false" ht="22" hidden="false" customHeight="true" outlineLevel="0" collapsed="false">
      <c r="A2144" s="33" t="s">
        <v>2377</v>
      </c>
      <c r="B2144" s="33" t="b">
        <f aca="false">_xlfn.ISFORMULA(Projection!D70)</f>
        <v>1</v>
      </c>
    </row>
    <row r="2145" customFormat="false" ht="22" hidden="false" customHeight="true" outlineLevel="0" collapsed="false">
      <c r="A2145" s="33" t="s">
        <v>2378</v>
      </c>
      <c r="B2145" s="33" t="b">
        <f aca="false">_xlfn.ISFORMULA(Projection!E70)</f>
        <v>1</v>
      </c>
    </row>
    <row r="2146" customFormat="false" ht="22" hidden="false" customHeight="true" outlineLevel="0" collapsed="false">
      <c r="A2146" s="33" t="s">
        <v>2379</v>
      </c>
      <c r="B2146" s="33" t="b">
        <f aca="false">_xlfn.ISFORMULA(Projection!F70)</f>
        <v>1</v>
      </c>
    </row>
    <row r="2147" customFormat="false" ht="22" hidden="false" customHeight="true" outlineLevel="0" collapsed="false">
      <c r="A2147" s="33" t="s">
        <v>2380</v>
      </c>
      <c r="B2147" s="33" t="b">
        <f aca="false">_xlfn.ISFORMULA(Projection!G70)</f>
        <v>1</v>
      </c>
    </row>
    <row r="2148" customFormat="false" ht="22" hidden="false" customHeight="true" outlineLevel="0" collapsed="false">
      <c r="A2148" s="33" t="s">
        <v>2381</v>
      </c>
      <c r="B2148" s="33" t="b">
        <f aca="false">_xlfn.ISFORMULA(Projection!H70)</f>
        <v>1</v>
      </c>
    </row>
    <row r="2149" customFormat="false" ht="22" hidden="false" customHeight="true" outlineLevel="0" collapsed="false">
      <c r="A2149" s="33" t="s">
        <v>2382</v>
      </c>
      <c r="B2149" s="33" t="b">
        <f aca="false">_xlfn.ISFORMULA(Projection!I70)</f>
        <v>1</v>
      </c>
    </row>
    <row r="2150" customFormat="false" ht="22" hidden="false" customHeight="true" outlineLevel="0" collapsed="false">
      <c r="A2150" s="33" t="s">
        <v>2383</v>
      </c>
      <c r="B2150" s="33" t="b">
        <f aca="false">_xlfn.ISFORMULA(Projection!J70)</f>
        <v>1</v>
      </c>
    </row>
    <row r="2151" customFormat="false" ht="22" hidden="false" customHeight="true" outlineLevel="0" collapsed="false">
      <c r="A2151" s="33" t="s">
        <v>2384</v>
      </c>
      <c r="B2151" s="33" t="b">
        <f aca="false">_xlfn.ISFORMULA(Projection!K70)</f>
        <v>1</v>
      </c>
    </row>
    <row r="2152" customFormat="false" ht="22" hidden="false" customHeight="true" outlineLevel="0" collapsed="false">
      <c r="A2152" s="33" t="s">
        <v>2385</v>
      </c>
      <c r="B2152" s="33" t="b">
        <f aca="false">_xlfn.ISFORMULA(Projection!L70)</f>
        <v>1</v>
      </c>
    </row>
    <row r="2153" customFormat="false" ht="22" hidden="false" customHeight="true" outlineLevel="0" collapsed="false">
      <c r="A2153" s="33" t="s">
        <v>2386</v>
      </c>
      <c r="B2153" s="33" t="b">
        <f aca="false">_xlfn.ISFORMULA(Projection!M70)</f>
        <v>1</v>
      </c>
    </row>
    <row r="2154" customFormat="false" ht="22" hidden="false" customHeight="true" outlineLevel="0" collapsed="false">
      <c r="A2154" s="33" t="s">
        <v>2387</v>
      </c>
      <c r="B2154" s="33" t="b">
        <f aca="false">_xlfn.ISFORMULA(Projection!N70)</f>
        <v>1</v>
      </c>
    </row>
    <row r="2155" customFormat="false" ht="22" hidden="false" customHeight="true" outlineLevel="0" collapsed="false">
      <c r="A2155" s="33" t="s">
        <v>2388</v>
      </c>
      <c r="B2155" s="33" t="b">
        <f aca="false">_xlfn.ISFORMULA(Projection!O70)</f>
        <v>1</v>
      </c>
    </row>
    <row r="2156" customFormat="false" ht="22" hidden="false" customHeight="true" outlineLevel="0" collapsed="false">
      <c r="A2156" s="33" t="s">
        <v>2389</v>
      </c>
      <c r="B2156" s="33" t="b">
        <f aca="false">_xlfn.ISFORMULA(Projection!P70)</f>
        <v>1</v>
      </c>
    </row>
    <row r="2157" customFormat="false" ht="22" hidden="false" customHeight="true" outlineLevel="0" collapsed="false">
      <c r="A2157" s="33" t="s">
        <v>2390</v>
      </c>
      <c r="B2157" s="33" t="b">
        <f aca="false">_xlfn.ISFORMULA(Projection!Q70)</f>
        <v>1</v>
      </c>
    </row>
    <row r="2158" customFormat="false" ht="22" hidden="false" customHeight="true" outlineLevel="0" collapsed="false">
      <c r="A2158" s="33" t="s">
        <v>2391</v>
      </c>
      <c r="B2158" s="33" t="b">
        <f aca="false">_xlfn.ISFORMULA(Projection!R70)</f>
        <v>1</v>
      </c>
    </row>
    <row r="2159" customFormat="false" ht="22" hidden="false" customHeight="true" outlineLevel="0" collapsed="false">
      <c r="A2159" s="33" t="s">
        <v>2392</v>
      </c>
      <c r="B2159" s="33" t="b">
        <f aca="false">_xlfn.ISFORMULA(Projection!S70)</f>
        <v>1</v>
      </c>
    </row>
    <row r="2160" customFormat="false" ht="22" hidden="false" customHeight="true" outlineLevel="0" collapsed="false">
      <c r="A2160" s="33" t="s">
        <v>2393</v>
      </c>
      <c r="B2160" s="33" t="b">
        <f aca="false">_xlfn.ISFORMULA(Projection!B71)</f>
        <v>1</v>
      </c>
    </row>
    <row r="2161" customFormat="false" ht="22" hidden="false" customHeight="true" outlineLevel="0" collapsed="false">
      <c r="A2161" s="33" t="s">
        <v>2394</v>
      </c>
      <c r="B2161" s="33" t="b">
        <f aca="false">_xlfn.ISFORMULA(Projection!C71)</f>
        <v>1</v>
      </c>
    </row>
    <row r="2162" customFormat="false" ht="22" hidden="false" customHeight="true" outlineLevel="0" collapsed="false">
      <c r="A2162" s="33" t="s">
        <v>2395</v>
      </c>
      <c r="B2162" s="33" t="b">
        <f aca="false">_xlfn.ISFORMULA(Projection!D71)</f>
        <v>1</v>
      </c>
    </row>
    <row r="2163" customFormat="false" ht="22" hidden="false" customHeight="true" outlineLevel="0" collapsed="false">
      <c r="A2163" s="33" t="s">
        <v>2396</v>
      </c>
      <c r="B2163" s="33" t="b">
        <f aca="false">_xlfn.ISFORMULA(Projection!E71)</f>
        <v>1</v>
      </c>
    </row>
    <row r="2164" customFormat="false" ht="22" hidden="false" customHeight="true" outlineLevel="0" collapsed="false">
      <c r="A2164" s="33" t="s">
        <v>2397</v>
      </c>
      <c r="B2164" s="33" t="b">
        <f aca="false">_xlfn.ISFORMULA(Projection!F71)</f>
        <v>1</v>
      </c>
    </row>
    <row r="2165" customFormat="false" ht="22" hidden="false" customHeight="true" outlineLevel="0" collapsed="false">
      <c r="A2165" s="33" t="s">
        <v>2398</v>
      </c>
      <c r="B2165" s="33" t="b">
        <f aca="false">_xlfn.ISFORMULA(Projection!G71)</f>
        <v>1</v>
      </c>
    </row>
    <row r="2166" customFormat="false" ht="22" hidden="false" customHeight="true" outlineLevel="0" collapsed="false">
      <c r="A2166" s="33" t="s">
        <v>2399</v>
      </c>
      <c r="B2166" s="33" t="b">
        <f aca="false">_xlfn.ISFORMULA(Projection!H71)</f>
        <v>1</v>
      </c>
    </row>
    <row r="2167" customFormat="false" ht="22" hidden="false" customHeight="true" outlineLevel="0" collapsed="false">
      <c r="A2167" s="33" t="s">
        <v>2400</v>
      </c>
      <c r="B2167" s="33" t="b">
        <f aca="false">_xlfn.ISFORMULA(Projection!I71)</f>
        <v>1</v>
      </c>
    </row>
    <row r="2168" customFormat="false" ht="22" hidden="false" customHeight="true" outlineLevel="0" collapsed="false">
      <c r="A2168" s="33" t="s">
        <v>2401</v>
      </c>
      <c r="B2168" s="33" t="b">
        <f aca="false">_xlfn.ISFORMULA(Projection!J71)</f>
        <v>1</v>
      </c>
    </row>
    <row r="2169" customFormat="false" ht="22" hidden="false" customHeight="true" outlineLevel="0" collapsed="false">
      <c r="A2169" s="33" t="s">
        <v>2402</v>
      </c>
      <c r="B2169" s="33" t="b">
        <f aca="false">_xlfn.ISFORMULA(Projection!K71)</f>
        <v>1</v>
      </c>
    </row>
    <row r="2170" customFormat="false" ht="22" hidden="false" customHeight="true" outlineLevel="0" collapsed="false">
      <c r="A2170" s="33" t="s">
        <v>2403</v>
      </c>
      <c r="B2170" s="33" t="b">
        <f aca="false">_xlfn.ISFORMULA(Projection!L71)</f>
        <v>1</v>
      </c>
    </row>
    <row r="2171" customFormat="false" ht="22" hidden="false" customHeight="true" outlineLevel="0" collapsed="false">
      <c r="A2171" s="33" t="s">
        <v>2404</v>
      </c>
      <c r="B2171" s="33" t="b">
        <f aca="false">_xlfn.ISFORMULA(Projection!M71)</f>
        <v>1</v>
      </c>
    </row>
    <row r="2172" customFormat="false" ht="22" hidden="false" customHeight="true" outlineLevel="0" collapsed="false">
      <c r="A2172" s="33" t="s">
        <v>2405</v>
      </c>
      <c r="B2172" s="33" t="b">
        <f aca="false">_xlfn.ISFORMULA(Projection!N71)</f>
        <v>1</v>
      </c>
    </row>
    <row r="2173" customFormat="false" ht="22" hidden="false" customHeight="true" outlineLevel="0" collapsed="false">
      <c r="A2173" s="33" t="s">
        <v>2406</v>
      </c>
      <c r="B2173" s="33" t="b">
        <f aca="false">_xlfn.ISFORMULA(Projection!O71)</f>
        <v>1</v>
      </c>
    </row>
    <row r="2174" customFormat="false" ht="22" hidden="false" customHeight="true" outlineLevel="0" collapsed="false">
      <c r="A2174" s="33" t="s">
        <v>2407</v>
      </c>
      <c r="B2174" s="33" t="b">
        <f aca="false">_xlfn.ISFORMULA(Projection!P71)</f>
        <v>1</v>
      </c>
    </row>
    <row r="2175" customFormat="false" ht="22" hidden="false" customHeight="true" outlineLevel="0" collapsed="false">
      <c r="A2175" s="33" t="s">
        <v>2408</v>
      </c>
      <c r="B2175" s="33" t="b">
        <f aca="false">_xlfn.ISFORMULA(Projection!Q71)</f>
        <v>1</v>
      </c>
    </row>
    <row r="2176" customFormat="false" ht="22" hidden="false" customHeight="true" outlineLevel="0" collapsed="false">
      <c r="A2176" s="33" t="s">
        <v>2409</v>
      </c>
      <c r="B2176" s="33" t="b">
        <f aca="false">_xlfn.ISFORMULA(Projection!R71)</f>
        <v>1</v>
      </c>
    </row>
    <row r="2177" customFormat="false" ht="22" hidden="false" customHeight="true" outlineLevel="0" collapsed="false">
      <c r="A2177" s="33" t="s">
        <v>2410</v>
      </c>
      <c r="B2177" s="33" t="b">
        <f aca="false">_xlfn.ISFORMULA(Projection!S71)</f>
        <v>1</v>
      </c>
    </row>
    <row r="2178" customFormat="false" ht="22" hidden="false" customHeight="true" outlineLevel="0" collapsed="false">
      <c r="A2178" s="33" t="s">
        <v>2411</v>
      </c>
      <c r="B2178" s="33" t="b">
        <f aca="false">_xlfn.ISFORMULA(Projection!B72)</f>
        <v>1</v>
      </c>
    </row>
    <row r="2179" customFormat="false" ht="22" hidden="false" customHeight="true" outlineLevel="0" collapsed="false">
      <c r="A2179" s="33" t="s">
        <v>2412</v>
      </c>
      <c r="B2179" s="33" t="b">
        <f aca="false">_xlfn.ISFORMULA(Projection!C72)</f>
        <v>1</v>
      </c>
    </row>
    <row r="2180" customFormat="false" ht="22" hidden="false" customHeight="true" outlineLevel="0" collapsed="false">
      <c r="A2180" s="33" t="s">
        <v>2413</v>
      </c>
      <c r="B2180" s="33" t="b">
        <f aca="false">_xlfn.ISFORMULA(Projection!D72)</f>
        <v>1</v>
      </c>
    </row>
    <row r="2181" customFormat="false" ht="22" hidden="false" customHeight="true" outlineLevel="0" collapsed="false">
      <c r="A2181" s="33" t="s">
        <v>2414</v>
      </c>
      <c r="B2181" s="33" t="b">
        <f aca="false">_xlfn.ISFORMULA(Projection!E72)</f>
        <v>1</v>
      </c>
    </row>
    <row r="2182" customFormat="false" ht="22" hidden="false" customHeight="true" outlineLevel="0" collapsed="false">
      <c r="A2182" s="33" t="s">
        <v>2415</v>
      </c>
      <c r="B2182" s="33" t="b">
        <f aca="false">_xlfn.ISFORMULA(Projection!F72)</f>
        <v>1</v>
      </c>
    </row>
    <row r="2183" customFormat="false" ht="22" hidden="false" customHeight="true" outlineLevel="0" collapsed="false">
      <c r="A2183" s="33" t="s">
        <v>2416</v>
      </c>
      <c r="B2183" s="33" t="b">
        <f aca="false">_xlfn.ISFORMULA(Projection!G72)</f>
        <v>1</v>
      </c>
    </row>
    <row r="2184" customFormat="false" ht="22" hidden="false" customHeight="true" outlineLevel="0" collapsed="false">
      <c r="A2184" s="33" t="s">
        <v>2417</v>
      </c>
      <c r="B2184" s="33" t="b">
        <f aca="false">_xlfn.ISFORMULA(Projection!H72)</f>
        <v>1</v>
      </c>
    </row>
    <row r="2185" customFormat="false" ht="22" hidden="false" customHeight="true" outlineLevel="0" collapsed="false">
      <c r="A2185" s="33" t="s">
        <v>2418</v>
      </c>
      <c r="B2185" s="33" t="b">
        <f aca="false">_xlfn.ISFORMULA(Projection!I72)</f>
        <v>1</v>
      </c>
    </row>
    <row r="2186" customFormat="false" ht="22" hidden="false" customHeight="true" outlineLevel="0" collapsed="false">
      <c r="A2186" s="33" t="s">
        <v>2419</v>
      </c>
      <c r="B2186" s="33" t="b">
        <f aca="false">_xlfn.ISFORMULA(Projection!J72)</f>
        <v>1</v>
      </c>
    </row>
    <row r="2187" customFormat="false" ht="22" hidden="false" customHeight="true" outlineLevel="0" collapsed="false">
      <c r="A2187" s="33" t="s">
        <v>2420</v>
      </c>
      <c r="B2187" s="33" t="b">
        <f aca="false">_xlfn.ISFORMULA(Projection!K72)</f>
        <v>1</v>
      </c>
    </row>
    <row r="2188" customFormat="false" ht="22" hidden="false" customHeight="true" outlineLevel="0" collapsed="false">
      <c r="A2188" s="33" t="s">
        <v>2421</v>
      </c>
      <c r="B2188" s="33" t="b">
        <f aca="false">_xlfn.ISFORMULA(Projection!L72)</f>
        <v>1</v>
      </c>
    </row>
    <row r="2189" customFormat="false" ht="22" hidden="false" customHeight="true" outlineLevel="0" collapsed="false">
      <c r="A2189" s="33" t="s">
        <v>2422</v>
      </c>
      <c r="B2189" s="33" t="b">
        <f aca="false">_xlfn.ISFORMULA(Projection!M72)</f>
        <v>1</v>
      </c>
    </row>
    <row r="2190" customFormat="false" ht="22" hidden="false" customHeight="true" outlineLevel="0" collapsed="false">
      <c r="A2190" s="33" t="s">
        <v>2423</v>
      </c>
      <c r="B2190" s="33" t="b">
        <f aca="false">_xlfn.ISFORMULA(Projection!N72)</f>
        <v>1</v>
      </c>
    </row>
    <row r="2191" customFormat="false" ht="22" hidden="false" customHeight="true" outlineLevel="0" collapsed="false">
      <c r="A2191" s="33" t="s">
        <v>2424</v>
      </c>
      <c r="B2191" s="33" t="b">
        <f aca="false">_xlfn.ISFORMULA(Projection!O72)</f>
        <v>1</v>
      </c>
    </row>
    <row r="2192" customFormat="false" ht="22" hidden="false" customHeight="true" outlineLevel="0" collapsed="false">
      <c r="A2192" s="33" t="s">
        <v>2425</v>
      </c>
      <c r="B2192" s="33" t="b">
        <f aca="false">_xlfn.ISFORMULA(Projection!P72)</f>
        <v>1</v>
      </c>
    </row>
    <row r="2193" customFormat="false" ht="22" hidden="false" customHeight="true" outlineLevel="0" collapsed="false">
      <c r="A2193" s="33" t="s">
        <v>2426</v>
      </c>
      <c r="B2193" s="33" t="b">
        <f aca="false">_xlfn.ISFORMULA(Projection!Q72)</f>
        <v>1</v>
      </c>
    </row>
    <row r="2194" customFormat="false" ht="22" hidden="false" customHeight="true" outlineLevel="0" collapsed="false">
      <c r="A2194" s="33" t="s">
        <v>2427</v>
      </c>
      <c r="B2194" s="33" t="b">
        <f aca="false">_xlfn.ISFORMULA(Projection!R72)</f>
        <v>1</v>
      </c>
    </row>
    <row r="2195" customFormat="false" ht="22" hidden="false" customHeight="true" outlineLevel="0" collapsed="false">
      <c r="A2195" s="33" t="s">
        <v>2428</v>
      </c>
      <c r="B2195" s="33" t="b">
        <f aca="false">_xlfn.ISFORMULA(Projection!S72)</f>
        <v>1</v>
      </c>
    </row>
    <row r="2196" customFormat="false" ht="22" hidden="false" customHeight="true" outlineLevel="0" collapsed="false">
      <c r="A2196" s="33" t="s">
        <v>2429</v>
      </c>
      <c r="B2196" s="33" t="b">
        <f aca="false">_xlfn.ISFORMULA(Projection!B73)</f>
        <v>1</v>
      </c>
    </row>
    <row r="2197" customFormat="false" ht="22" hidden="false" customHeight="true" outlineLevel="0" collapsed="false">
      <c r="A2197" s="33" t="s">
        <v>2430</v>
      </c>
      <c r="B2197" s="33" t="b">
        <f aca="false">_xlfn.ISFORMULA(Projection!C73)</f>
        <v>1</v>
      </c>
    </row>
    <row r="2198" customFormat="false" ht="22" hidden="false" customHeight="true" outlineLevel="0" collapsed="false">
      <c r="A2198" s="33" t="s">
        <v>2431</v>
      </c>
      <c r="B2198" s="33" t="b">
        <f aca="false">_xlfn.ISFORMULA(Projection!D73)</f>
        <v>1</v>
      </c>
    </row>
    <row r="2199" customFormat="false" ht="22" hidden="false" customHeight="true" outlineLevel="0" collapsed="false">
      <c r="A2199" s="33" t="s">
        <v>2432</v>
      </c>
      <c r="B2199" s="33" t="b">
        <f aca="false">_xlfn.ISFORMULA(Projection!E73)</f>
        <v>1</v>
      </c>
    </row>
    <row r="2200" customFormat="false" ht="22" hidden="false" customHeight="true" outlineLevel="0" collapsed="false">
      <c r="A2200" s="33" t="s">
        <v>2433</v>
      </c>
      <c r="B2200" s="33" t="b">
        <f aca="false">_xlfn.ISFORMULA(Projection!F73)</f>
        <v>1</v>
      </c>
    </row>
    <row r="2201" customFormat="false" ht="22" hidden="false" customHeight="true" outlineLevel="0" collapsed="false">
      <c r="A2201" s="33" t="s">
        <v>2434</v>
      </c>
      <c r="B2201" s="33" t="b">
        <f aca="false">_xlfn.ISFORMULA(Projection!G73)</f>
        <v>1</v>
      </c>
    </row>
    <row r="2202" customFormat="false" ht="22" hidden="false" customHeight="true" outlineLevel="0" collapsed="false">
      <c r="A2202" s="33" t="s">
        <v>2435</v>
      </c>
      <c r="B2202" s="33" t="b">
        <f aca="false">_xlfn.ISFORMULA(Projection!H73)</f>
        <v>1</v>
      </c>
    </row>
    <row r="2203" customFormat="false" ht="22" hidden="false" customHeight="true" outlineLevel="0" collapsed="false">
      <c r="A2203" s="33" t="s">
        <v>2436</v>
      </c>
      <c r="B2203" s="33" t="b">
        <f aca="false">_xlfn.ISFORMULA(Projection!I73)</f>
        <v>1</v>
      </c>
    </row>
    <row r="2204" customFormat="false" ht="22" hidden="false" customHeight="true" outlineLevel="0" collapsed="false">
      <c r="A2204" s="33" t="s">
        <v>2437</v>
      </c>
      <c r="B2204" s="33" t="b">
        <f aca="false">_xlfn.ISFORMULA(Projection!J73)</f>
        <v>1</v>
      </c>
    </row>
    <row r="2205" customFormat="false" ht="22" hidden="false" customHeight="true" outlineLevel="0" collapsed="false">
      <c r="A2205" s="33" t="s">
        <v>2438</v>
      </c>
      <c r="B2205" s="33" t="b">
        <f aca="false">_xlfn.ISFORMULA(Projection!K73)</f>
        <v>1</v>
      </c>
    </row>
    <row r="2206" customFormat="false" ht="22" hidden="false" customHeight="true" outlineLevel="0" collapsed="false">
      <c r="A2206" s="33" t="s">
        <v>2439</v>
      </c>
      <c r="B2206" s="33" t="b">
        <f aca="false">_xlfn.ISFORMULA(Projection!L73)</f>
        <v>1</v>
      </c>
    </row>
    <row r="2207" customFormat="false" ht="22" hidden="false" customHeight="true" outlineLevel="0" collapsed="false">
      <c r="A2207" s="33" t="s">
        <v>2440</v>
      </c>
      <c r="B2207" s="33" t="b">
        <f aca="false">_xlfn.ISFORMULA(Projection!M73)</f>
        <v>1</v>
      </c>
    </row>
    <row r="2208" customFormat="false" ht="22" hidden="false" customHeight="true" outlineLevel="0" collapsed="false">
      <c r="A2208" s="33" t="s">
        <v>2441</v>
      </c>
      <c r="B2208" s="33" t="b">
        <f aca="false">_xlfn.ISFORMULA(Projection!N73)</f>
        <v>1</v>
      </c>
    </row>
    <row r="2209" customFormat="false" ht="22" hidden="false" customHeight="true" outlineLevel="0" collapsed="false">
      <c r="A2209" s="33" t="s">
        <v>2442</v>
      </c>
      <c r="B2209" s="33" t="b">
        <f aca="false">_xlfn.ISFORMULA(Projection!O73)</f>
        <v>1</v>
      </c>
    </row>
    <row r="2210" customFormat="false" ht="22" hidden="false" customHeight="true" outlineLevel="0" collapsed="false">
      <c r="A2210" s="33" t="s">
        <v>2443</v>
      </c>
      <c r="B2210" s="33" t="b">
        <f aca="false">_xlfn.ISFORMULA(Projection!P73)</f>
        <v>1</v>
      </c>
    </row>
    <row r="2211" customFormat="false" ht="22" hidden="false" customHeight="true" outlineLevel="0" collapsed="false">
      <c r="A2211" s="33" t="s">
        <v>2444</v>
      </c>
      <c r="B2211" s="33" t="b">
        <f aca="false">_xlfn.ISFORMULA(Projection!Q73)</f>
        <v>1</v>
      </c>
    </row>
    <row r="2212" customFormat="false" ht="22" hidden="false" customHeight="true" outlineLevel="0" collapsed="false">
      <c r="A2212" s="33" t="s">
        <v>2445</v>
      </c>
      <c r="B2212" s="33" t="b">
        <f aca="false">_xlfn.ISFORMULA(Projection!R73)</f>
        <v>1</v>
      </c>
    </row>
    <row r="2213" customFormat="false" ht="22" hidden="false" customHeight="true" outlineLevel="0" collapsed="false">
      <c r="A2213" s="33" t="s">
        <v>2446</v>
      </c>
      <c r="B2213" s="33" t="b">
        <f aca="false">_xlfn.ISFORMULA(Projection!S73)</f>
        <v>1</v>
      </c>
    </row>
    <row r="2214" customFormat="false" ht="22" hidden="false" customHeight="true" outlineLevel="0" collapsed="false">
      <c r="A2214" s="33" t="s">
        <v>2447</v>
      </c>
      <c r="B2214" s="33" t="b">
        <f aca="false">_xlfn.ISFORMULA(Projection!B74)</f>
        <v>1</v>
      </c>
    </row>
    <row r="2215" customFormat="false" ht="22" hidden="false" customHeight="true" outlineLevel="0" collapsed="false">
      <c r="A2215" s="33" t="s">
        <v>2448</v>
      </c>
      <c r="B2215" s="33" t="b">
        <f aca="false">_xlfn.ISFORMULA(Projection!C74)</f>
        <v>1</v>
      </c>
    </row>
    <row r="2216" customFormat="false" ht="22" hidden="false" customHeight="true" outlineLevel="0" collapsed="false">
      <c r="A2216" s="33" t="s">
        <v>2449</v>
      </c>
      <c r="B2216" s="33" t="b">
        <f aca="false">_xlfn.ISFORMULA(Projection!D74)</f>
        <v>1</v>
      </c>
    </row>
    <row r="2217" customFormat="false" ht="22" hidden="false" customHeight="true" outlineLevel="0" collapsed="false">
      <c r="A2217" s="33" t="s">
        <v>2450</v>
      </c>
      <c r="B2217" s="33" t="b">
        <f aca="false">_xlfn.ISFORMULA(Projection!E74)</f>
        <v>1</v>
      </c>
    </row>
    <row r="2218" customFormat="false" ht="22" hidden="false" customHeight="true" outlineLevel="0" collapsed="false">
      <c r="A2218" s="33" t="s">
        <v>2451</v>
      </c>
      <c r="B2218" s="33" t="b">
        <f aca="false">_xlfn.ISFORMULA(Projection!F74)</f>
        <v>1</v>
      </c>
    </row>
    <row r="2219" customFormat="false" ht="22" hidden="false" customHeight="true" outlineLevel="0" collapsed="false">
      <c r="A2219" s="33" t="s">
        <v>2452</v>
      </c>
      <c r="B2219" s="33" t="b">
        <f aca="false">_xlfn.ISFORMULA(Projection!G74)</f>
        <v>1</v>
      </c>
    </row>
    <row r="2220" customFormat="false" ht="22" hidden="false" customHeight="true" outlineLevel="0" collapsed="false">
      <c r="A2220" s="33" t="s">
        <v>2453</v>
      </c>
      <c r="B2220" s="33" t="b">
        <f aca="false">_xlfn.ISFORMULA(Projection!H74)</f>
        <v>1</v>
      </c>
    </row>
    <row r="2221" customFormat="false" ht="22" hidden="false" customHeight="true" outlineLevel="0" collapsed="false">
      <c r="A2221" s="33" t="s">
        <v>2454</v>
      </c>
      <c r="B2221" s="33" t="b">
        <f aca="false">_xlfn.ISFORMULA(Projection!I74)</f>
        <v>1</v>
      </c>
    </row>
    <row r="2222" customFormat="false" ht="22" hidden="false" customHeight="true" outlineLevel="0" collapsed="false">
      <c r="A2222" s="33" t="s">
        <v>2455</v>
      </c>
      <c r="B2222" s="33" t="b">
        <f aca="false">_xlfn.ISFORMULA(Projection!J74)</f>
        <v>1</v>
      </c>
    </row>
    <row r="2223" customFormat="false" ht="22" hidden="false" customHeight="true" outlineLevel="0" collapsed="false">
      <c r="A2223" s="33" t="s">
        <v>2456</v>
      </c>
      <c r="B2223" s="33" t="b">
        <f aca="false">_xlfn.ISFORMULA(Projection!K74)</f>
        <v>1</v>
      </c>
    </row>
    <row r="2224" customFormat="false" ht="22" hidden="false" customHeight="true" outlineLevel="0" collapsed="false">
      <c r="A2224" s="33" t="s">
        <v>2457</v>
      </c>
      <c r="B2224" s="33" t="b">
        <f aca="false">_xlfn.ISFORMULA(Projection!L74)</f>
        <v>1</v>
      </c>
    </row>
    <row r="2225" customFormat="false" ht="22" hidden="false" customHeight="true" outlineLevel="0" collapsed="false">
      <c r="A2225" s="33" t="s">
        <v>2458</v>
      </c>
      <c r="B2225" s="33" t="b">
        <f aca="false">_xlfn.ISFORMULA(Projection!M74)</f>
        <v>1</v>
      </c>
    </row>
    <row r="2226" customFormat="false" ht="22" hidden="false" customHeight="true" outlineLevel="0" collapsed="false">
      <c r="A2226" s="33" t="s">
        <v>2459</v>
      </c>
      <c r="B2226" s="33" t="b">
        <f aca="false">_xlfn.ISFORMULA(Projection!N74)</f>
        <v>1</v>
      </c>
    </row>
    <row r="2227" customFormat="false" ht="22" hidden="false" customHeight="true" outlineLevel="0" collapsed="false">
      <c r="A2227" s="33" t="s">
        <v>2460</v>
      </c>
      <c r="B2227" s="33" t="b">
        <f aca="false">_xlfn.ISFORMULA(Projection!O74)</f>
        <v>1</v>
      </c>
    </row>
    <row r="2228" customFormat="false" ht="22" hidden="false" customHeight="true" outlineLevel="0" collapsed="false">
      <c r="A2228" s="33" t="s">
        <v>2461</v>
      </c>
      <c r="B2228" s="33" t="b">
        <f aca="false">_xlfn.ISFORMULA(Projection!P74)</f>
        <v>1</v>
      </c>
    </row>
    <row r="2229" customFormat="false" ht="22" hidden="false" customHeight="true" outlineLevel="0" collapsed="false">
      <c r="A2229" s="33" t="s">
        <v>2462</v>
      </c>
      <c r="B2229" s="33" t="b">
        <f aca="false">_xlfn.ISFORMULA(Projection!Q74)</f>
        <v>1</v>
      </c>
    </row>
    <row r="2230" customFormat="false" ht="22" hidden="false" customHeight="true" outlineLevel="0" collapsed="false">
      <c r="A2230" s="33" t="s">
        <v>2463</v>
      </c>
      <c r="B2230" s="33" t="b">
        <f aca="false">_xlfn.ISFORMULA(Projection!R74)</f>
        <v>1</v>
      </c>
    </row>
    <row r="2231" customFormat="false" ht="22" hidden="false" customHeight="true" outlineLevel="0" collapsed="false">
      <c r="A2231" s="33" t="s">
        <v>2464</v>
      </c>
      <c r="B2231" s="33" t="b">
        <f aca="false">_xlfn.ISFORMULA(Projection!S74)</f>
        <v>1</v>
      </c>
    </row>
    <row r="2232" customFormat="false" ht="22" hidden="false" customHeight="true" outlineLevel="0" collapsed="false">
      <c r="A2232" s="33" t="s">
        <v>2465</v>
      </c>
      <c r="B2232" s="33" t="b">
        <f aca="false">_xlfn.ISFORMULA(Projection!B75)</f>
        <v>1</v>
      </c>
    </row>
    <row r="2233" customFormat="false" ht="22" hidden="false" customHeight="true" outlineLevel="0" collapsed="false">
      <c r="A2233" s="33" t="s">
        <v>2466</v>
      </c>
      <c r="B2233" s="33" t="b">
        <f aca="false">_xlfn.ISFORMULA(Projection!C75)</f>
        <v>1</v>
      </c>
    </row>
    <row r="2234" customFormat="false" ht="22" hidden="false" customHeight="true" outlineLevel="0" collapsed="false">
      <c r="A2234" s="33" t="s">
        <v>2467</v>
      </c>
      <c r="B2234" s="33" t="b">
        <f aca="false">_xlfn.ISFORMULA(Projection!D75)</f>
        <v>1</v>
      </c>
    </row>
    <row r="2235" customFormat="false" ht="22" hidden="false" customHeight="true" outlineLevel="0" collapsed="false">
      <c r="A2235" s="33" t="s">
        <v>2468</v>
      </c>
      <c r="B2235" s="33" t="b">
        <f aca="false">_xlfn.ISFORMULA(Projection!E75)</f>
        <v>1</v>
      </c>
    </row>
    <row r="2236" customFormat="false" ht="22" hidden="false" customHeight="true" outlineLevel="0" collapsed="false">
      <c r="A2236" s="33" t="s">
        <v>2469</v>
      </c>
      <c r="B2236" s="33" t="b">
        <f aca="false">_xlfn.ISFORMULA(Projection!F75)</f>
        <v>1</v>
      </c>
    </row>
    <row r="2237" customFormat="false" ht="22" hidden="false" customHeight="true" outlineLevel="0" collapsed="false">
      <c r="A2237" s="33" t="s">
        <v>2470</v>
      </c>
      <c r="B2237" s="33" t="b">
        <f aca="false">_xlfn.ISFORMULA(Projection!G75)</f>
        <v>1</v>
      </c>
    </row>
    <row r="2238" customFormat="false" ht="22" hidden="false" customHeight="true" outlineLevel="0" collapsed="false">
      <c r="A2238" s="33" t="s">
        <v>2471</v>
      </c>
      <c r="B2238" s="33" t="b">
        <f aca="false">_xlfn.ISFORMULA(Projection!H75)</f>
        <v>1</v>
      </c>
    </row>
    <row r="2239" customFormat="false" ht="22" hidden="false" customHeight="true" outlineLevel="0" collapsed="false">
      <c r="A2239" s="33" t="s">
        <v>2472</v>
      </c>
      <c r="B2239" s="33" t="b">
        <f aca="false">_xlfn.ISFORMULA(Projection!I75)</f>
        <v>1</v>
      </c>
    </row>
    <row r="2240" customFormat="false" ht="22" hidden="false" customHeight="true" outlineLevel="0" collapsed="false">
      <c r="A2240" s="33" t="s">
        <v>2473</v>
      </c>
      <c r="B2240" s="33" t="b">
        <f aca="false">_xlfn.ISFORMULA(Projection!J75)</f>
        <v>1</v>
      </c>
    </row>
    <row r="2241" customFormat="false" ht="22" hidden="false" customHeight="true" outlineLevel="0" collapsed="false">
      <c r="A2241" s="33" t="s">
        <v>2474</v>
      </c>
      <c r="B2241" s="33" t="b">
        <f aca="false">_xlfn.ISFORMULA(Projection!K75)</f>
        <v>1</v>
      </c>
    </row>
    <row r="2242" customFormat="false" ht="22" hidden="false" customHeight="true" outlineLevel="0" collapsed="false">
      <c r="A2242" s="33" t="s">
        <v>2475</v>
      </c>
      <c r="B2242" s="33" t="b">
        <f aca="false">_xlfn.ISFORMULA(Projection!L75)</f>
        <v>1</v>
      </c>
    </row>
    <row r="2243" customFormat="false" ht="22" hidden="false" customHeight="true" outlineLevel="0" collapsed="false">
      <c r="A2243" s="33" t="s">
        <v>2476</v>
      </c>
      <c r="B2243" s="33" t="b">
        <f aca="false">_xlfn.ISFORMULA(Projection!M75)</f>
        <v>1</v>
      </c>
    </row>
    <row r="2244" customFormat="false" ht="22" hidden="false" customHeight="true" outlineLevel="0" collapsed="false">
      <c r="A2244" s="33" t="s">
        <v>2477</v>
      </c>
      <c r="B2244" s="33" t="b">
        <f aca="false">_xlfn.ISFORMULA(Projection!N75)</f>
        <v>1</v>
      </c>
    </row>
    <row r="2245" customFormat="false" ht="22" hidden="false" customHeight="true" outlineLevel="0" collapsed="false">
      <c r="A2245" s="33" t="s">
        <v>2478</v>
      </c>
      <c r="B2245" s="33" t="b">
        <f aca="false">_xlfn.ISFORMULA(Projection!O75)</f>
        <v>1</v>
      </c>
    </row>
    <row r="2246" customFormat="false" ht="22" hidden="false" customHeight="true" outlineLevel="0" collapsed="false">
      <c r="A2246" s="33" t="s">
        <v>2479</v>
      </c>
      <c r="B2246" s="33" t="b">
        <f aca="false">_xlfn.ISFORMULA(Projection!P75)</f>
        <v>1</v>
      </c>
    </row>
    <row r="2247" customFormat="false" ht="22" hidden="false" customHeight="true" outlineLevel="0" collapsed="false">
      <c r="A2247" s="33" t="s">
        <v>2480</v>
      </c>
      <c r="B2247" s="33" t="b">
        <f aca="false">_xlfn.ISFORMULA(Projection!Q75)</f>
        <v>1</v>
      </c>
    </row>
    <row r="2248" customFormat="false" ht="22" hidden="false" customHeight="true" outlineLevel="0" collapsed="false">
      <c r="A2248" s="33" t="s">
        <v>2481</v>
      </c>
      <c r="B2248" s="33" t="b">
        <f aca="false">_xlfn.ISFORMULA(Projection!R75)</f>
        <v>1</v>
      </c>
    </row>
    <row r="2249" customFormat="false" ht="22" hidden="false" customHeight="true" outlineLevel="0" collapsed="false">
      <c r="A2249" s="33" t="s">
        <v>2482</v>
      </c>
      <c r="B2249" s="33" t="b">
        <f aca="false">_xlfn.ISFORMULA(Projection!S75)</f>
        <v>1</v>
      </c>
    </row>
    <row r="2250" customFormat="false" ht="22" hidden="false" customHeight="true" outlineLevel="0" collapsed="false">
      <c r="A2250" s="33" t="s">
        <v>2483</v>
      </c>
      <c r="B2250" s="33" t="b">
        <f aca="false">_xlfn.ISFORMULA(Projection!B76)</f>
        <v>1</v>
      </c>
    </row>
    <row r="2251" customFormat="false" ht="22" hidden="false" customHeight="true" outlineLevel="0" collapsed="false">
      <c r="A2251" s="33" t="s">
        <v>2484</v>
      </c>
      <c r="B2251" s="33" t="b">
        <f aca="false">_xlfn.ISFORMULA(Projection!C76)</f>
        <v>1</v>
      </c>
    </row>
    <row r="2252" customFormat="false" ht="22" hidden="false" customHeight="true" outlineLevel="0" collapsed="false">
      <c r="A2252" s="33" t="s">
        <v>2485</v>
      </c>
      <c r="B2252" s="33" t="b">
        <f aca="false">_xlfn.ISFORMULA(Projection!D76)</f>
        <v>1</v>
      </c>
    </row>
    <row r="2253" customFormat="false" ht="22" hidden="false" customHeight="true" outlineLevel="0" collapsed="false">
      <c r="A2253" s="33" t="s">
        <v>2486</v>
      </c>
      <c r="B2253" s="33" t="b">
        <f aca="false">_xlfn.ISFORMULA(Projection!E76)</f>
        <v>1</v>
      </c>
    </row>
    <row r="2254" customFormat="false" ht="22" hidden="false" customHeight="true" outlineLevel="0" collapsed="false">
      <c r="A2254" s="33" t="s">
        <v>2487</v>
      </c>
      <c r="B2254" s="33" t="b">
        <f aca="false">_xlfn.ISFORMULA(Projection!F76)</f>
        <v>1</v>
      </c>
    </row>
    <row r="2255" customFormat="false" ht="22" hidden="false" customHeight="true" outlineLevel="0" collapsed="false">
      <c r="A2255" s="33" t="s">
        <v>2488</v>
      </c>
      <c r="B2255" s="33" t="b">
        <f aca="false">_xlfn.ISFORMULA(Projection!G76)</f>
        <v>1</v>
      </c>
    </row>
    <row r="2256" customFormat="false" ht="22" hidden="false" customHeight="true" outlineLevel="0" collapsed="false">
      <c r="A2256" s="33" t="s">
        <v>2489</v>
      </c>
      <c r="B2256" s="33" t="b">
        <f aca="false">_xlfn.ISFORMULA(Projection!H76)</f>
        <v>1</v>
      </c>
    </row>
    <row r="2257" customFormat="false" ht="22" hidden="false" customHeight="true" outlineLevel="0" collapsed="false">
      <c r="A2257" s="33" t="s">
        <v>2490</v>
      </c>
      <c r="B2257" s="33" t="b">
        <f aca="false">_xlfn.ISFORMULA(Projection!I76)</f>
        <v>1</v>
      </c>
    </row>
    <row r="2258" customFormat="false" ht="22" hidden="false" customHeight="true" outlineLevel="0" collapsed="false">
      <c r="A2258" s="33" t="s">
        <v>2491</v>
      </c>
      <c r="B2258" s="33" t="b">
        <f aca="false">_xlfn.ISFORMULA(Projection!J76)</f>
        <v>1</v>
      </c>
    </row>
    <row r="2259" customFormat="false" ht="22" hidden="false" customHeight="true" outlineLevel="0" collapsed="false">
      <c r="A2259" s="33" t="s">
        <v>2492</v>
      </c>
      <c r="B2259" s="33" t="b">
        <f aca="false">_xlfn.ISFORMULA(Projection!K76)</f>
        <v>1</v>
      </c>
    </row>
    <row r="2260" customFormat="false" ht="22" hidden="false" customHeight="true" outlineLevel="0" collapsed="false">
      <c r="A2260" s="33" t="s">
        <v>2493</v>
      </c>
      <c r="B2260" s="33" t="b">
        <f aca="false">_xlfn.ISFORMULA(Projection!L76)</f>
        <v>1</v>
      </c>
    </row>
    <row r="2261" customFormat="false" ht="22" hidden="false" customHeight="true" outlineLevel="0" collapsed="false">
      <c r="A2261" s="33" t="s">
        <v>2494</v>
      </c>
      <c r="B2261" s="33" t="b">
        <f aca="false">_xlfn.ISFORMULA(Projection!M76)</f>
        <v>1</v>
      </c>
    </row>
    <row r="2262" customFormat="false" ht="22" hidden="false" customHeight="true" outlineLevel="0" collapsed="false">
      <c r="A2262" s="33" t="s">
        <v>2495</v>
      </c>
      <c r="B2262" s="33" t="b">
        <f aca="false">_xlfn.ISFORMULA(Projection!N76)</f>
        <v>1</v>
      </c>
    </row>
    <row r="2263" customFormat="false" ht="22" hidden="false" customHeight="true" outlineLevel="0" collapsed="false">
      <c r="A2263" s="33" t="s">
        <v>2496</v>
      </c>
      <c r="B2263" s="33" t="b">
        <f aca="false">_xlfn.ISFORMULA(Projection!O76)</f>
        <v>1</v>
      </c>
    </row>
    <row r="2264" customFormat="false" ht="22" hidden="false" customHeight="true" outlineLevel="0" collapsed="false">
      <c r="A2264" s="33" t="s">
        <v>2497</v>
      </c>
      <c r="B2264" s="33" t="b">
        <f aca="false">_xlfn.ISFORMULA(Projection!P76)</f>
        <v>1</v>
      </c>
    </row>
    <row r="2265" customFormat="false" ht="22" hidden="false" customHeight="true" outlineLevel="0" collapsed="false">
      <c r="A2265" s="33" t="s">
        <v>2498</v>
      </c>
      <c r="B2265" s="33" t="b">
        <f aca="false">_xlfn.ISFORMULA(Projection!Q76)</f>
        <v>1</v>
      </c>
    </row>
    <row r="2266" customFormat="false" ht="22" hidden="false" customHeight="true" outlineLevel="0" collapsed="false">
      <c r="A2266" s="33" t="s">
        <v>2499</v>
      </c>
      <c r="B2266" s="33" t="b">
        <f aca="false">_xlfn.ISFORMULA(Projection!R76)</f>
        <v>1</v>
      </c>
    </row>
    <row r="2267" customFormat="false" ht="22" hidden="false" customHeight="true" outlineLevel="0" collapsed="false">
      <c r="A2267" s="33" t="s">
        <v>2500</v>
      </c>
      <c r="B2267" s="33" t="b">
        <f aca="false">_xlfn.ISFORMULA(Projection!S76)</f>
        <v>1</v>
      </c>
    </row>
    <row r="2268" customFormat="false" ht="22" hidden="false" customHeight="true" outlineLevel="0" collapsed="false">
      <c r="A2268" s="33" t="s">
        <v>2501</v>
      </c>
      <c r="B2268" s="33" t="b">
        <f aca="false">_xlfn.ISFORMULA(Projection!B77)</f>
        <v>1</v>
      </c>
    </row>
    <row r="2269" customFormat="false" ht="22" hidden="false" customHeight="true" outlineLevel="0" collapsed="false">
      <c r="A2269" s="33" t="s">
        <v>2502</v>
      </c>
      <c r="B2269" s="33" t="b">
        <f aca="false">_xlfn.ISFORMULA(Projection!C77)</f>
        <v>1</v>
      </c>
    </row>
    <row r="2270" customFormat="false" ht="22" hidden="false" customHeight="true" outlineLevel="0" collapsed="false">
      <c r="A2270" s="33" t="s">
        <v>2503</v>
      </c>
      <c r="B2270" s="33" t="b">
        <f aca="false">_xlfn.ISFORMULA(Projection!D77)</f>
        <v>1</v>
      </c>
    </row>
    <row r="2271" customFormat="false" ht="22" hidden="false" customHeight="true" outlineLevel="0" collapsed="false">
      <c r="A2271" s="33" t="s">
        <v>2504</v>
      </c>
      <c r="B2271" s="33" t="b">
        <f aca="false">_xlfn.ISFORMULA(Projection!E77)</f>
        <v>1</v>
      </c>
    </row>
    <row r="2272" customFormat="false" ht="22" hidden="false" customHeight="true" outlineLevel="0" collapsed="false">
      <c r="A2272" s="33" t="s">
        <v>2505</v>
      </c>
      <c r="B2272" s="33" t="b">
        <f aca="false">_xlfn.ISFORMULA(Projection!F77)</f>
        <v>1</v>
      </c>
    </row>
    <row r="2273" customFormat="false" ht="22" hidden="false" customHeight="true" outlineLevel="0" collapsed="false">
      <c r="A2273" s="33" t="s">
        <v>2506</v>
      </c>
      <c r="B2273" s="33" t="b">
        <f aca="false">_xlfn.ISFORMULA(Projection!G77)</f>
        <v>1</v>
      </c>
    </row>
    <row r="2274" customFormat="false" ht="22" hidden="false" customHeight="true" outlineLevel="0" collapsed="false">
      <c r="A2274" s="33" t="s">
        <v>2507</v>
      </c>
      <c r="B2274" s="33" t="b">
        <f aca="false">_xlfn.ISFORMULA(Projection!H77)</f>
        <v>1</v>
      </c>
    </row>
    <row r="2275" customFormat="false" ht="22" hidden="false" customHeight="true" outlineLevel="0" collapsed="false">
      <c r="A2275" s="33" t="s">
        <v>2508</v>
      </c>
      <c r="B2275" s="33" t="b">
        <f aca="false">_xlfn.ISFORMULA(Projection!I77)</f>
        <v>1</v>
      </c>
    </row>
    <row r="2276" customFormat="false" ht="22" hidden="false" customHeight="true" outlineLevel="0" collapsed="false">
      <c r="A2276" s="33" t="s">
        <v>2509</v>
      </c>
      <c r="B2276" s="33" t="b">
        <f aca="false">_xlfn.ISFORMULA(Projection!J77)</f>
        <v>1</v>
      </c>
    </row>
    <row r="2277" customFormat="false" ht="22" hidden="false" customHeight="true" outlineLevel="0" collapsed="false">
      <c r="A2277" s="33" t="s">
        <v>2510</v>
      </c>
      <c r="B2277" s="33" t="b">
        <f aca="false">_xlfn.ISFORMULA(Projection!K77)</f>
        <v>1</v>
      </c>
    </row>
    <row r="2278" customFormat="false" ht="22" hidden="false" customHeight="true" outlineLevel="0" collapsed="false">
      <c r="A2278" s="33" t="s">
        <v>2511</v>
      </c>
      <c r="B2278" s="33" t="b">
        <f aca="false">_xlfn.ISFORMULA(Projection!L77)</f>
        <v>1</v>
      </c>
    </row>
    <row r="2279" customFormat="false" ht="22" hidden="false" customHeight="true" outlineLevel="0" collapsed="false">
      <c r="A2279" s="33" t="s">
        <v>2512</v>
      </c>
      <c r="B2279" s="33" t="b">
        <f aca="false">_xlfn.ISFORMULA(Projection!M77)</f>
        <v>1</v>
      </c>
    </row>
    <row r="2280" customFormat="false" ht="22" hidden="false" customHeight="true" outlineLevel="0" collapsed="false">
      <c r="A2280" s="33" t="s">
        <v>2513</v>
      </c>
      <c r="B2280" s="33" t="b">
        <f aca="false">_xlfn.ISFORMULA(Projection!N77)</f>
        <v>1</v>
      </c>
    </row>
    <row r="2281" customFormat="false" ht="22" hidden="false" customHeight="true" outlineLevel="0" collapsed="false">
      <c r="A2281" s="33" t="s">
        <v>2514</v>
      </c>
      <c r="B2281" s="33" t="b">
        <f aca="false">_xlfn.ISFORMULA(Projection!O77)</f>
        <v>1</v>
      </c>
    </row>
    <row r="2282" customFormat="false" ht="22" hidden="false" customHeight="true" outlineLevel="0" collapsed="false">
      <c r="A2282" s="33" t="s">
        <v>2515</v>
      </c>
      <c r="B2282" s="33" t="b">
        <f aca="false">_xlfn.ISFORMULA(Projection!P77)</f>
        <v>1</v>
      </c>
    </row>
    <row r="2283" customFormat="false" ht="22" hidden="false" customHeight="true" outlineLevel="0" collapsed="false">
      <c r="A2283" s="33" t="s">
        <v>2516</v>
      </c>
      <c r="B2283" s="33" t="b">
        <f aca="false">_xlfn.ISFORMULA(Projection!Q77)</f>
        <v>1</v>
      </c>
    </row>
    <row r="2284" customFormat="false" ht="22" hidden="false" customHeight="true" outlineLevel="0" collapsed="false">
      <c r="A2284" s="33" t="s">
        <v>2517</v>
      </c>
      <c r="B2284" s="33" t="b">
        <f aca="false">_xlfn.ISFORMULA(Projection!R77)</f>
        <v>1</v>
      </c>
    </row>
    <row r="2285" customFormat="false" ht="22" hidden="false" customHeight="true" outlineLevel="0" collapsed="false">
      <c r="A2285" s="33" t="s">
        <v>2518</v>
      </c>
      <c r="B2285" s="33" t="b">
        <f aca="false">_xlfn.ISFORMULA(Projection!S77)</f>
        <v>1</v>
      </c>
    </row>
    <row r="2286" customFormat="false" ht="22" hidden="false" customHeight="true" outlineLevel="0" collapsed="false">
      <c r="A2286" s="33" t="s">
        <v>2519</v>
      </c>
      <c r="B2286" s="33" t="b">
        <f aca="false">_xlfn.ISFORMULA(Projection!B78)</f>
        <v>1</v>
      </c>
    </row>
    <row r="2287" customFormat="false" ht="22" hidden="false" customHeight="true" outlineLevel="0" collapsed="false">
      <c r="A2287" s="33" t="s">
        <v>2520</v>
      </c>
      <c r="B2287" s="33" t="b">
        <f aca="false">_xlfn.ISFORMULA(Projection!C78)</f>
        <v>1</v>
      </c>
    </row>
    <row r="2288" customFormat="false" ht="22" hidden="false" customHeight="true" outlineLevel="0" collapsed="false">
      <c r="A2288" s="33" t="s">
        <v>2521</v>
      </c>
      <c r="B2288" s="33" t="b">
        <f aca="false">_xlfn.ISFORMULA(Projection!D78)</f>
        <v>1</v>
      </c>
    </row>
    <row r="2289" customFormat="false" ht="22" hidden="false" customHeight="true" outlineLevel="0" collapsed="false">
      <c r="A2289" s="33" t="s">
        <v>2522</v>
      </c>
      <c r="B2289" s="33" t="b">
        <f aca="false">_xlfn.ISFORMULA(Projection!E78)</f>
        <v>1</v>
      </c>
    </row>
    <row r="2290" customFormat="false" ht="22" hidden="false" customHeight="true" outlineLevel="0" collapsed="false">
      <c r="A2290" s="33" t="s">
        <v>2523</v>
      </c>
      <c r="B2290" s="33" t="b">
        <f aca="false">_xlfn.ISFORMULA(Projection!F78)</f>
        <v>1</v>
      </c>
    </row>
    <row r="2291" customFormat="false" ht="22" hidden="false" customHeight="true" outlineLevel="0" collapsed="false">
      <c r="A2291" s="33" t="s">
        <v>2524</v>
      </c>
      <c r="B2291" s="33" t="b">
        <f aca="false">_xlfn.ISFORMULA(Projection!G78)</f>
        <v>1</v>
      </c>
    </row>
    <row r="2292" customFormat="false" ht="22" hidden="false" customHeight="true" outlineLevel="0" collapsed="false">
      <c r="A2292" s="33" t="s">
        <v>2525</v>
      </c>
      <c r="B2292" s="33" t="b">
        <f aca="false">_xlfn.ISFORMULA(Projection!H78)</f>
        <v>1</v>
      </c>
    </row>
    <row r="2293" customFormat="false" ht="22" hidden="false" customHeight="true" outlineLevel="0" collapsed="false">
      <c r="A2293" s="33" t="s">
        <v>2526</v>
      </c>
      <c r="B2293" s="33" t="b">
        <f aca="false">_xlfn.ISFORMULA(Projection!I78)</f>
        <v>1</v>
      </c>
    </row>
    <row r="2294" customFormat="false" ht="22" hidden="false" customHeight="true" outlineLevel="0" collapsed="false">
      <c r="A2294" s="33" t="s">
        <v>2527</v>
      </c>
      <c r="B2294" s="33" t="b">
        <f aca="false">_xlfn.ISFORMULA(Projection!J78)</f>
        <v>1</v>
      </c>
    </row>
    <row r="2295" customFormat="false" ht="22" hidden="false" customHeight="true" outlineLevel="0" collapsed="false">
      <c r="A2295" s="33" t="s">
        <v>2528</v>
      </c>
      <c r="B2295" s="33" t="b">
        <f aca="false">_xlfn.ISFORMULA(Projection!K78)</f>
        <v>1</v>
      </c>
    </row>
    <row r="2296" customFormat="false" ht="22" hidden="false" customHeight="true" outlineLevel="0" collapsed="false">
      <c r="A2296" s="33" t="s">
        <v>2529</v>
      </c>
      <c r="B2296" s="33" t="b">
        <f aca="false">_xlfn.ISFORMULA(Projection!L78)</f>
        <v>1</v>
      </c>
    </row>
    <row r="2297" customFormat="false" ht="22" hidden="false" customHeight="true" outlineLevel="0" collapsed="false">
      <c r="A2297" s="33" t="s">
        <v>2530</v>
      </c>
      <c r="B2297" s="33" t="b">
        <f aca="false">_xlfn.ISFORMULA(Projection!M78)</f>
        <v>1</v>
      </c>
    </row>
    <row r="2298" customFormat="false" ht="22" hidden="false" customHeight="true" outlineLevel="0" collapsed="false">
      <c r="A2298" s="33" t="s">
        <v>2531</v>
      </c>
      <c r="B2298" s="33" t="b">
        <f aca="false">_xlfn.ISFORMULA(Projection!N78)</f>
        <v>1</v>
      </c>
    </row>
    <row r="2299" customFormat="false" ht="22" hidden="false" customHeight="true" outlineLevel="0" collapsed="false">
      <c r="A2299" s="33" t="s">
        <v>2532</v>
      </c>
      <c r="B2299" s="33" t="b">
        <f aca="false">_xlfn.ISFORMULA(Projection!O78)</f>
        <v>1</v>
      </c>
    </row>
    <row r="2300" customFormat="false" ht="22" hidden="false" customHeight="true" outlineLevel="0" collapsed="false">
      <c r="A2300" s="33" t="s">
        <v>2533</v>
      </c>
      <c r="B2300" s="33" t="b">
        <f aca="false">_xlfn.ISFORMULA(Projection!P78)</f>
        <v>1</v>
      </c>
    </row>
    <row r="2301" customFormat="false" ht="22" hidden="false" customHeight="true" outlineLevel="0" collapsed="false">
      <c r="A2301" s="33" t="s">
        <v>2534</v>
      </c>
      <c r="B2301" s="33" t="b">
        <f aca="false">_xlfn.ISFORMULA(Projection!Q78)</f>
        <v>1</v>
      </c>
    </row>
    <row r="2302" customFormat="false" ht="22" hidden="false" customHeight="true" outlineLevel="0" collapsed="false">
      <c r="A2302" s="33" t="s">
        <v>2535</v>
      </c>
      <c r="B2302" s="33" t="b">
        <f aca="false">_xlfn.ISFORMULA(Projection!R78)</f>
        <v>1</v>
      </c>
    </row>
    <row r="2303" customFormat="false" ht="22" hidden="false" customHeight="true" outlineLevel="0" collapsed="false">
      <c r="A2303" s="33" t="s">
        <v>2536</v>
      </c>
      <c r="B2303" s="33" t="b">
        <f aca="false">_xlfn.ISFORMULA(Projection!S78)</f>
        <v>1</v>
      </c>
    </row>
    <row r="2304" customFormat="false" ht="22" hidden="false" customHeight="true" outlineLevel="0" collapsed="false">
      <c r="A2304" s="33" t="s">
        <v>2537</v>
      </c>
      <c r="B2304" s="33" t="b">
        <f aca="false">_xlfn.ISFORMULA(Projection!B79)</f>
        <v>1</v>
      </c>
    </row>
    <row r="2305" customFormat="false" ht="22" hidden="false" customHeight="true" outlineLevel="0" collapsed="false">
      <c r="A2305" s="33" t="s">
        <v>2538</v>
      </c>
      <c r="B2305" s="33" t="b">
        <f aca="false">_xlfn.ISFORMULA(Projection!C79)</f>
        <v>1</v>
      </c>
    </row>
    <row r="2306" customFormat="false" ht="22" hidden="false" customHeight="true" outlineLevel="0" collapsed="false">
      <c r="A2306" s="33" t="s">
        <v>2539</v>
      </c>
      <c r="B2306" s="33" t="b">
        <f aca="false">_xlfn.ISFORMULA(Projection!D79)</f>
        <v>1</v>
      </c>
    </row>
    <row r="2307" customFormat="false" ht="22" hidden="false" customHeight="true" outlineLevel="0" collapsed="false">
      <c r="A2307" s="33" t="s">
        <v>2540</v>
      </c>
      <c r="B2307" s="33" t="b">
        <f aca="false">_xlfn.ISFORMULA(Projection!E79)</f>
        <v>1</v>
      </c>
    </row>
    <row r="2308" customFormat="false" ht="22" hidden="false" customHeight="true" outlineLevel="0" collapsed="false">
      <c r="A2308" s="33" t="s">
        <v>2541</v>
      </c>
      <c r="B2308" s="33" t="b">
        <f aca="false">_xlfn.ISFORMULA(Projection!F79)</f>
        <v>1</v>
      </c>
    </row>
    <row r="2309" customFormat="false" ht="22" hidden="false" customHeight="true" outlineLevel="0" collapsed="false">
      <c r="A2309" s="33" t="s">
        <v>2542</v>
      </c>
      <c r="B2309" s="33" t="b">
        <f aca="false">_xlfn.ISFORMULA(Projection!G79)</f>
        <v>1</v>
      </c>
    </row>
    <row r="2310" customFormat="false" ht="22" hidden="false" customHeight="true" outlineLevel="0" collapsed="false">
      <c r="A2310" s="33" t="s">
        <v>2543</v>
      </c>
      <c r="B2310" s="33" t="b">
        <f aca="false">_xlfn.ISFORMULA(Projection!H79)</f>
        <v>1</v>
      </c>
    </row>
    <row r="2311" customFormat="false" ht="22" hidden="false" customHeight="true" outlineLevel="0" collapsed="false">
      <c r="A2311" s="33" t="s">
        <v>2544</v>
      </c>
      <c r="B2311" s="33" t="b">
        <f aca="false">_xlfn.ISFORMULA(Projection!I79)</f>
        <v>1</v>
      </c>
    </row>
    <row r="2312" customFormat="false" ht="22" hidden="false" customHeight="true" outlineLevel="0" collapsed="false">
      <c r="A2312" s="33" t="s">
        <v>2545</v>
      </c>
      <c r="B2312" s="33" t="b">
        <f aca="false">_xlfn.ISFORMULA(Projection!J79)</f>
        <v>1</v>
      </c>
    </row>
    <row r="2313" customFormat="false" ht="22" hidden="false" customHeight="true" outlineLevel="0" collapsed="false">
      <c r="A2313" s="33" t="s">
        <v>2546</v>
      </c>
      <c r="B2313" s="33" t="b">
        <f aca="false">_xlfn.ISFORMULA(Projection!K79)</f>
        <v>1</v>
      </c>
    </row>
    <row r="2314" customFormat="false" ht="22" hidden="false" customHeight="true" outlineLevel="0" collapsed="false">
      <c r="A2314" s="33" t="s">
        <v>2547</v>
      </c>
      <c r="B2314" s="33" t="b">
        <f aca="false">_xlfn.ISFORMULA(Projection!L79)</f>
        <v>1</v>
      </c>
    </row>
    <row r="2315" customFormat="false" ht="22" hidden="false" customHeight="true" outlineLevel="0" collapsed="false">
      <c r="A2315" s="33" t="s">
        <v>2548</v>
      </c>
      <c r="B2315" s="33" t="b">
        <f aca="false">_xlfn.ISFORMULA(Projection!M79)</f>
        <v>1</v>
      </c>
    </row>
    <row r="2316" customFormat="false" ht="22" hidden="false" customHeight="true" outlineLevel="0" collapsed="false">
      <c r="A2316" s="33" t="s">
        <v>2549</v>
      </c>
      <c r="B2316" s="33" t="b">
        <f aca="false">_xlfn.ISFORMULA(Projection!N79)</f>
        <v>1</v>
      </c>
    </row>
    <row r="2317" customFormat="false" ht="22" hidden="false" customHeight="true" outlineLevel="0" collapsed="false">
      <c r="A2317" s="33" t="s">
        <v>2550</v>
      </c>
      <c r="B2317" s="33" t="b">
        <f aca="false">_xlfn.ISFORMULA(Projection!O79)</f>
        <v>1</v>
      </c>
    </row>
    <row r="2318" customFormat="false" ht="22" hidden="false" customHeight="true" outlineLevel="0" collapsed="false">
      <c r="A2318" s="33" t="s">
        <v>2551</v>
      </c>
      <c r="B2318" s="33" t="b">
        <f aca="false">_xlfn.ISFORMULA(Projection!P79)</f>
        <v>1</v>
      </c>
    </row>
    <row r="2319" customFormat="false" ht="22" hidden="false" customHeight="true" outlineLevel="0" collapsed="false">
      <c r="A2319" s="33" t="s">
        <v>2552</v>
      </c>
      <c r="B2319" s="33" t="b">
        <f aca="false">_xlfn.ISFORMULA(Projection!Q79)</f>
        <v>1</v>
      </c>
    </row>
    <row r="2320" customFormat="false" ht="22" hidden="false" customHeight="true" outlineLevel="0" collapsed="false">
      <c r="A2320" s="33" t="s">
        <v>2553</v>
      </c>
      <c r="B2320" s="33" t="b">
        <f aca="false">_xlfn.ISFORMULA(Projection!R79)</f>
        <v>1</v>
      </c>
    </row>
    <row r="2321" customFormat="false" ht="22" hidden="false" customHeight="true" outlineLevel="0" collapsed="false">
      <c r="A2321" s="33" t="s">
        <v>2554</v>
      </c>
      <c r="B2321" s="33" t="b">
        <f aca="false">_xlfn.ISFORMULA(Projection!S79)</f>
        <v>1</v>
      </c>
    </row>
    <row r="2322" customFormat="false" ht="22" hidden="false" customHeight="true" outlineLevel="0" collapsed="false">
      <c r="A2322" s="33" t="s">
        <v>2555</v>
      </c>
      <c r="B2322" s="33" t="b">
        <f aca="false">_xlfn.ISFORMULA(Projection!B80)</f>
        <v>1</v>
      </c>
    </row>
    <row r="2323" customFormat="false" ht="22" hidden="false" customHeight="true" outlineLevel="0" collapsed="false">
      <c r="A2323" s="33" t="s">
        <v>2556</v>
      </c>
      <c r="B2323" s="33" t="b">
        <f aca="false">_xlfn.ISFORMULA(Projection!C80)</f>
        <v>1</v>
      </c>
    </row>
    <row r="2324" customFormat="false" ht="22" hidden="false" customHeight="true" outlineLevel="0" collapsed="false">
      <c r="A2324" s="33" t="s">
        <v>2557</v>
      </c>
      <c r="B2324" s="33" t="b">
        <f aca="false">_xlfn.ISFORMULA(Projection!D80)</f>
        <v>1</v>
      </c>
    </row>
    <row r="2325" customFormat="false" ht="22" hidden="false" customHeight="true" outlineLevel="0" collapsed="false">
      <c r="A2325" s="33" t="s">
        <v>2558</v>
      </c>
      <c r="B2325" s="33" t="b">
        <f aca="false">_xlfn.ISFORMULA(Projection!E80)</f>
        <v>1</v>
      </c>
    </row>
    <row r="2326" customFormat="false" ht="22" hidden="false" customHeight="true" outlineLevel="0" collapsed="false">
      <c r="A2326" s="33" t="s">
        <v>2559</v>
      </c>
      <c r="B2326" s="33" t="b">
        <f aca="false">_xlfn.ISFORMULA(Projection!F80)</f>
        <v>1</v>
      </c>
    </row>
    <row r="2327" customFormat="false" ht="22" hidden="false" customHeight="true" outlineLevel="0" collapsed="false">
      <c r="A2327" s="33" t="s">
        <v>2560</v>
      </c>
      <c r="B2327" s="33" t="b">
        <f aca="false">_xlfn.ISFORMULA(Projection!G80)</f>
        <v>1</v>
      </c>
    </row>
    <row r="2328" customFormat="false" ht="22" hidden="false" customHeight="true" outlineLevel="0" collapsed="false">
      <c r="A2328" s="33" t="s">
        <v>2561</v>
      </c>
      <c r="B2328" s="33" t="b">
        <f aca="false">_xlfn.ISFORMULA(Projection!H80)</f>
        <v>1</v>
      </c>
    </row>
    <row r="2329" customFormat="false" ht="22" hidden="false" customHeight="true" outlineLevel="0" collapsed="false">
      <c r="A2329" s="33" t="s">
        <v>2562</v>
      </c>
      <c r="B2329" s="33" t="b">
        <f aca="false">_xlfn.ISFORMULA(Projection!I80)</f>
        <v>1</v>
      </c>
    </row>
    <row r="2330" customFormat="false" ht="22" hidden="false" customHeight="true" outlineLevel="0" collapsed="false">
      <c r="A2330" s="33" t="s">
        <v>2563</v>
      </c>
      <c r="B2330" s="33" t="b">
        <f aca="false">_xlfn.ISFORMULA(Projection!J80)</f>
        <v>1</v>
      </c>
    </row>
    <row r="2331" customFormat="false" ht="22" hidden="false" customHeight="true" outlineLevel="0" collapsed="false">
      <c r="A2331" s="33" t="s">
        <v>2564</v>
      </c>
      <c r="B2331" s="33" t="b">
        <f aca="false">_xlfn.ISFORMULA(Projection!K80)</f>
        <v>1</v>
      </c>
    </row>
    <row r="2332" customFormat="false" ht="22" hidden="false" customHeight="true" outlineLevel="0" collapsed="false">
      <c r="A2332" s="33" t="s">
        <v>2565</v>
      </c>
      <c r="B2332" s="33" t="b">
        <f aca="false">_xlfn.ISFORMULA(Projection!L80)</f>
        <v>1</v>
      </c>
    </row>
    <row r="2333" customFormat="false" ht="22" hidden="false" customHeight="true" outlineLevel="0" collapsed="false">
      <c r="A2333" s="33" t="s">
        <v>2566</v>
      </c>
      <c r="B2333" s="33" t="b">
        <f aca="false">_xlfn.ISFORMULA(Projection!M80)</f>
        <v>1</v>
      </c>
    </row>
    <row r="2334" customFormat="false" ht="22" hidden="false" customHeight="true" outlineLevel="0" collapsed="false">
      <c r="A2334" s="33" t="s">
        <v>2567</v>
      </c>
      <c r="B2334" s="33" t="b">
        <f aca="false">_xlfn.ISFORMULA(Projection!N80)</f>
        <v>1</v>
      </c>
    </row>
    <row r="2335" customFormat="false" ht="22" hidden="false" customHeight="true" outlineLevel="0" collapsed="false">
      <c r="A2335" s="33" t="s">
        <v>2568</v>
      </c>
      <c r="B2335" s="33" t="b">
        <f aca="false">_xlfn.ISFORMULA(Projection!O80)</f>
        <v>1</v>
      </c>
    </row>
    <row r="2336" customFormat="false" ht="22" hidden="false" customHeight="true" outlineLevel="0" collapsed="false">
      <c r="A2336" s="33" t="s">
        <v>2569</v>
      </c>
      <c r="B2336" s="33" t="b">
        <f aca="false">_xlfn.ISFORMULA(Projection!P80)</f>
        <v>1</v>
      </c>
    </row>
    <row r="2337" customFormat="false" ht="22" hidden="false" customHeight="true" outlineLevel="0" collapsed="false">
      <c r="A2337" s="33" t="s">
        <v>2570</v>
      </c>
      <c r="B2337" s="33" t="b">
        <f aca="false">_xlfn.ISFORMULA(Projection!Q80)</f>
        <v>1</v>
      </c>
    </row>
    <row r="2338" customFormat="false" ht="22" hidden="false" customHeight="true" outlineLevel="0" collapsed="false">
      <c r="A2338" s="33" t="s">
        <v>2571</v>
      </c>
      <c r="B2338" s="33" t="b">
        <f aca="false">_xlfn.ISFORMULA(Projection!R80)</f>
        <v>1</v>
      </c>
    </row>
    <row r="2339" customFormat="false" ht="22" hidden="false" customHeight="true" outlineLevel="0" collapsed="false">
      <c r="A2339" s="33" t="s">
        <v>2572</v>
      </c>
      <c r="B2339" s="33" t="b">
        <f aca="false">_xlfn.ISFORMULA(Projection!S80)</f>
        <v>1</v>
      </c>
    </row>
    <row r="2340" customFormat="false" ht="22" hidden="false" customHeight="true" outlineLevel="0" collapsed="false">
      <c r="A2340" s="33" t="s">
        <v>2573</v>
      </c>
      <c r="B2340" s="33" t="b">
        <f aca="false">_xlfn.ISFORMULA(Projection!B81)</f>
        <v>1</v>
      </c>
    </row>
    <row r="2341" customFormat="false" ht="22" hidden="false" customHeight="true" outlineLevel="0" collapsed="false">
      <c r="A2341" s="33" t="s">
        <v>2574</v>
      </c>
      <c r="B2341" s="33" t="b">
        <f aca="false">_xlfn.ISFORMULA(Projection!C81)</f>
        <v>1</v>
      </c>
    </row>
    <row r="2342" customFormat="false" ht="22" hidden="false" customHeight="true" outlineLevel="0" collapsed="false">
      <c r="A2342" s="33" t="s">
        <v>2575</v>
      </c>
      <c r="B2342" s="33" t="b">
        <f aca="false">_xlfn.ISFORMULA(Projection!D81)</f>
        <v>1</v>
      </c>
    </row>
    <row r="2343" customFormat="false" ht="22" hidden="false" customHeight="true" outlineLevel="0" collapsed="false">
      <c r="A2343" s="33" t="s">
        <v>2576</v>
      </c>
      <c r="B2343" s="33" t="b">
        <f aca="false">_xlfn.ISFORMULA(Projection!E81)</f>
        <v>1</v>
      </c>
    </row>
    <row r="2344" customFormat="false" ht="22" hidden="false" customHeight="true" outlineLevel="0" collapsed="false">
      <c r="A2344" s="33" t="s">
        <v>2577</v>
      </c>
      <c r="B2344" s="33" t="b">
        <f aca="false">_xlfn.ISFORMULA(Projection!F81)</f>
        <v>1</v>
      </c>
    </row>
    <row r="2345" customFormat="false" ht="22" hidden="false" customHeight="true" outlineLevel="0" collapsed="false">
      <c r="A2345" s="33" t="s">
        <v>2578</v>
      </c>
      <c r="B2345" s="33" t="b">
        <f aca="false">_xlfn.ISFORMULA(Projection!G81)</f>
        <v>1</v>
      </c>
    </row>
    <row r="2346" customFormat="false" ht="22" hidden="false" customHeight="true" outlineLevel="0" collapsed="false">
      <c r="A2346" s="33" t="s">
        <v>2579</v>
      </c>
      <c r="B2346" s="33" t="b">
        <f aca="false">_xlfn.ISFORMULA(Projection!H81)</f>
        <v>1</v>
      </c>
    </row>
    <row r="2347" customFormat="false" ht="22" hidden="false" customHeight="true" outlineLevel="0" collapsed="false">
      <c r="A2347" s="33" t="s">
        <v>2580</v>
      </c>
      <c r="B2347" s="33" t="b">
        <f aca="false">_xlfn.ISFORMULA(Projection!I81)</f>
        <v>1</v>
      </c>
    </row>
    <row r="2348" customFormat="false" ht="22" hidden="false" customHeight="true" outlineLevel="0" collapsed="false">
      <c r="A2348" s="33" t="s">
        <v>2581</v>
      </c>
      <c r="B2348" s="33" t="b">
        <f aca="false">_xlfn.ISFORMULA(Projection!J81)</f>
        <v>1</v>
      </c>
    </row>
    <row r="2349" customFormat="false" ht="22" hidden="false" customHeight="true" outlineLevel="0" collapsed="false">
      <c r="A2349" s="33" t="s">
        <v>2582</v>
      </c>
      <c r="B2349" s="33" t="b">
        <f aca="false">_xlfn.ISFORMULA(Projection!K81)</f>
        <v>1</v>
      </c>
    </row>
    <row r="2350" customFormat="false" ht="22" hidden="false" customHeight="true" outlineLevel="0" collapsed="false">
      <c r="A2350" s="33" t="s">
        <v>2583</v>
      </c>
      <c r="B2350" s="33" t="b">
        <f aca="false">_xlfn.ISFORMULA(Projection!L81)</f>
        <v>1</v>
      </c>
    </row>
    <row r="2351" customFormat="false" ht="22" hidden="false" customHeight="true" outlineLevel="0" collapsed="false">
      <c r="A2351" s="33" t="s">
        <v>2584</v>
      </c>
      <c r="B2351" s="33" t="b">
        <f aca="false">_xlfn.ISFORMULA(Projection!M81)</f>
        <v>1</v>
      </c>
    </row>
    <row r="2352" customFormat="false" ht="22" hidden="false" customHeight="true" outlineLevel="0" collapsed="false">
      <c r="A2352" s="33" t="s">
        <v>2585</v>
      </c>
      <c r="B2352" s="33" t="b">
        <f aca="false">_xlfn.ISFORMULA(Projection!N81)</f>
        <v>1</v>
      </c>
    </row>
    <row r="2353" customFormat="false" ht="22" hidden="false" customHeight="true" outlineLevel="0" collapsed="false">
      <c r="A2353" s="33" t="s">
        <v>2586</v>
      </c>
      <c r="B2353" s="33" t="b">
        <f aca="false">_xlfn.ISFORMULA(Projection!O81)</f>
        <v>1</v>
      </c>
    </row>
    <row r="2354" customFormat="false" ht="22" hidden="false" customHeight="true" outlineLevel="0" collapsed="false">
      <c r="A2354" s="33" t="s">
        <v>2587</v>
      </c>
      <c r="B2354" s="33" t="b">
        <f aca="false">_xlfn.ISFORMULA(Projection!P81)</f>
        <v>1</v>
      </c>
    </row>
    <row r="2355" customFormat="false" ht="22" hidden="false" customHeight="true" outlineLevel="0" collapsed="false">
      <c r="A2355" s="33" t="s">
        <v>2588</v>
      </c>
      <c r="B2355" s="33" t="b">
        <f aca="false">_xlfn.ISFORMULA(Projection!Q81)</f>
        <v>1</v>
      </c>
    </row>
    <row r="2356" customFormat="false" ht="22" hidden="false" customHeight="true" outlineLevel="0" collapsed="false">
      <c r="A2356" s="33" t="s">
        <v>2589</v>
      </c>
      <c r="B2356" s="33" t="b">
        <f aca="false">_xlfn.ISFORMULA(Projection!R81)</f>
        <v>1</v>
      </c>
    </row>
    <row r="2357" customFormat="false" ht="22" hidden="false" customHeight="true" outlineLevel="0" collapsed="false">
      <c r="A2357" s="33" t="s">
        <v>2590</v>
      </c>
      <c r="B2357" s="33" t="b">
        <f aca="false">_xlfn.ISFORMULA(Projection!S81)</f>
        <v>1</v>
      </c>
    </row>
    <row r="2358" customFormat="false" ht="22" hidden="false" customHeight="true" outlineLevel="0" collapsed="false">
      <c r="A2358" s="33" t="s">
        <v>2591</v>
      </c>
      <c r="B2358" s="33" t="b">
        <f aca="false">_xlfn.ISFORMULA(Projection!B82)</f>
        <v>1</v>
      </c>
    </row>
    <row r="2359" customFormat="false" ht="22" hidden="false" customHeight="true" outlineLevel="0" collapsed="false">
      <c r="A2359" s="33" t="s">
        <v>2592</v>
      </c>
      <c r="B2359" s="33" t="b">
        <f aca="false">_xlfn.ISFORMULA(Projection!C82)</f>
        <v>1</v>
      </c>
    </row>
    <row r="2360" customFormat="false" ht="22" hidden="false" customHeight="true" outlineLevel="0" collapsed="false">
      <c r="A2360" s="33" t="s">
        <v>2593</v>
      </c>
      <c r="B2360" s="33" t="b">
        <f aca="false">_xlfn.ISFORMULA(Projection!D82)</f>
        <v>1</v>
      </c>
    </row>
    <row r="2361" customFormat="false" ht="22" hidden="false" customHeight="true" outlineLevel="0" collapsed="false">
      <c r="A2361" s="33" t="s">
        <v>2594</v>
      </c>
      <c r="B2361" s="33" t="b">
        <f aca="false">_xlfn.ISFORMULA(Projection!E82)</f>
        <v>1</v>
      </c>
    </row>
    <row r="2362" customFormat="false" ht="22" hidden="false" customHeight="true" outlineLevel="0" collapsed="false">
      <c r="A2362" s="33" t="s">
        <v>2595</v>
      </c>
      <c r="B2362" s="33" t="b">
        <f aca="false">_xlfn.ISFORMULA(Projection!F82)</f>
        <v>1</v>
      </c>
    </row>
    <row r="2363" customFormat="false" ht="22" hidden="false" customHeight="true" outlineLevel="0" collapsed="false">
      <c r="A2363" s="33" t="s">
        <v>2596</v>
      </c>
      <c r="B2363" s="33" t="b">
        <f aca="false">_xlfn.ISFORMULA(Projection!G82)</f>
        <v>1</v>
      </c>
    </row>
    <row r="2364" customFormat="false" ht="22" hidden="false" customHeight="true" outlineLevel="0" collapsed="false">
      <c r="A2364" s="33" t="s">
        <v>2597</v>
      </c>
      <c r="B2364" s="33" t="b">
        <f aca="false">_xlfn.ISFORMULA(Projection!H82)</f>
        <v>1</v>
      </c>
    </row>
    <row r="2365" customFormat="false" ht="22" hidden="false" customHeight="true" outlineLevel="0" collapsed="false">
      <c r="A2365" s="33" t="s">
        <v>2598</v>
      </c>
      <c r="B2365" s="33" t="b">
        <f aca="false">_xlfn.ISFORMULA(Projection!I82)</f>
        <v>1</v>
      </c>
    </row>
    <row r="2366" customFormat="false" ht="22" hidden="false" customHeight="true" outlineLevel="0" collapsed="false">
      <c r="A2366" s="33" t="s">
        <v>2599</v>
      </c>
      <c r="B2366" s="33" t="b">
        <f aca="false">_xlfn.ISFORMULA(Projection!J82)</f>
        <v>1</v>
      </c>
    </row>
    <row r="2367" customFormat="false" ht="22" hidden="false" customHeight="true" outlineLevel="0" collapsed="false">
      <c r="A2367" s="33" t="s">
        <v>2600</v>
      </c>
      <c r="B2367" s="33" t="b">
        <f aca="false">_xlfn.ISFORMULA(Projection!K82)</f>
        <v>1</v>
      </c>
    </row>
    <row r="2368" customFormat="false" ht="22" hidden="false" customHeight="true" outlineLevel="0" collapsed="false">
      <c r="A2368" s="33" t="s">
        <v>2601</v>
      </c>
      <c r="B2368" s="33" t="b">
        <f aca="false">_xlfn.ISFORMULA(Projection!L82)</f>
        <v>1</v>
      </c>
    </row>
    <row r="2369" customFormat="false" ht="22" hidden="false" customHeight="true" outlineLevel="0" collapsed="false">
      <c r="A2369" s="33" t="s">
        <v>2602</v>
      </c>
      <c r="B2369" s="33" t="b">
        <f aca="false">_xlfn.ISFORMULA(Projection!M82)</f>
        <v>1</v>
      </c>
    </row>
    <row r="2370" customFormat="false" ht="22" hidden="false" customHeight="true" outlineLevel="0" collapsed="false">
      <c r="A2370" s="33" t="s">
        <v>2603</v>
      </c>
      <c r="B2370" s="33" t="b">
        <f aca="false">_xlfn.ISFORMULA(Projection!N82)</f>
        <v>1</v>
      </c>
    </row>
    <row r="2371" customFormat="false" ht="22" hidden="false" customHeight="true" outlineLevel="0" collapsed="false">
      <c r="A2371" s="33" t="s">
        <v>2604</v>
      </c>
      <c r="B2371" s="33" t="b">
        <f aca="false">_xlfn.ISFORMULA(Projection!O82)</f>
        <v>1</v>
      </c>
    </row>
    <row r="2372" customFormat="false" ht="22" hidden="false" customHeight="true" outlineLevel="0" collapsed="false">
      <c r="A2372" s="33" t="s">
        <v>2605</v>
      </c>
      <c r="B2372" s="33" t="b">
        <f aca="false">_xlfn.ISFORMULA(Projection!P82)</f>
        <v>1</v>
      </c>
    </row>
    <row r="2373" customFormat="false" ht="22" hidden="false" customHeight="true" outlineLevel="0" collapsed="false">
      <c r="A2373" s="33" t="s">
        <v>2606</v>
      </c>
      <c r="B2373" s="33" t="b">
        <f aca="false">_xlfn.ISFORMULA(Projection!Q82)</f>
        <v>1</v>
      </c>
    </row>
    <row r="2374" customFormat="false" ht="22" hidden="false" customHeight="true" outlineLevel="0" collapsed="false">
      <c r="A2374" s="33" t="s">
        <v>2607</v>
      </c>
      <c r="B2374" s="33" t="b">
        <f aca="false">_xlfn.ISFORMULA(Projection!R82)</f>
        <v>1</v>
      </c>
    </row>
    <row r="2375" customFormat="false" ht="22" hidden="false" customHeight="true" outlineLevel="0" collapsed="false">
      <c r="A2375" s="33" t="s">
        <v>2608</v>
      </c>
      <c r="B2375" s="33" t="b">
        <f aca="false">_xlfn.ISFORMULA(Projection!S82)</f>
        <v>1</v>
      </c>
    </row>
    <row r="2376" customFormat="false" ht="22" hidden="false" customHeight="true" outlineLevel="0" collapsed="false">
      <c r="A2376" s="33" t="s">
        <v>2609</v>
      </c>
      <c r="B2376" s="33" t="b">
        <f aca="false">_xlfn.ISFORMULA(Projection!B83)</f>
        <v>1</v>
      </c>
    </row>
    <row r="2377" customFormat="false" ht="22" hidden="false" customHeight="true" outlineLevel="0" collapsed="false">
      <c r="A2377" s="33" t="s">
        <v>2610</v>
      </c>
      <c r="B2377" s="33" t="b">
        <f aca="false">_xlfn.ISFORMULA(Projection!C83)</f>
        <v>1</v>
      </c>
    </row>
    <row r="2378" customFormat="false" ht="22" hidden="false" customHeight="true" outlineLevel="0" collapsed="false">
      <c r="A2378" s="33" t="s">
        <v>2611</v>
      </c>
      <c r="B2378" s="33" t="b">
        <f aca="false">_xlfn.ISFORMULA(Projection!D83)</f>
        <v>1</v>
      </c>
    </row>
    <row r="2379" customFormat="false" ht="22" hidden="false" customHeight="true" outlineLevel="0" collapsed="false">
      <c r="A2379" s="33" t="s">
        <v>2612</v>
      </c>
      <c r="B2379" s="33" t="b">
        <f aca="false">_xlfn.ISFORMULA(Projection!E83)</f>
        <v>1</v>
      </c>
    </row>
    <row r="2380" customFormat="false" ht="22" hidden="false" customHeight="true" outlineLevel="0" collapsed="false">
      <c r="A2380" s="33" t="s">
        <v>2613</v>
      </c>
      <c r="B2380" s="33" t="b">
        <f aca="false">_xlfn.ISFORMULA(Projection!F83)</f>
        <v>1</v>
      </c>
    </row>
    <row r="2381" customFormat="false" ht="22" hidden="false" customHeight="true" outlineLevel="0" collapsed="false">
      <c r="A2381" s="33" t="s">
        <v>2614</v>
      </c>
      <c r="B2381" s="33" t="b">
        <f aca="false">_xlfn.ISFORMULA(Projection!G83)</f>
        <v>1</v>
      </c>
    </row>
    <row r="2382" customFormat="false" ht="22" hidden="false" customHeight="true" outlineLevel="0" collapsed="false">
      <c r="A2382" s="33" t="s">
        <v>2615</v>
      </c>
      <c r="B2382" s="33" t="b">
        <f aca="false">_xlfn.ISFORMULA(Projection!H83)</f>
        <v>1</v>
      </c>
    </row>
    <row r="2383" customFormat="false" ht="22" hidden="false" customHeight="true" outlineLevel="0" collapsed="false">
      <c r="A2383" s="33" t="s">
        <v>2616</v>
      </c>
      <c r="B2383" s="33" t="b">
        <f aca="false">_xlfn.ISFORMULA(Projection!I83)</f>
        <v>1</v>
      </c>
    </row>
    <row r="2384" customFormat="false" ht="22" hidden="false" customHeight="true" outlineLevel="0" collapsed="false">
      <c r="A2384" s="33" t="s">
        <v>2617</v>
      </c>
      <c r="B2384" s="33" t="b">
        <f aca="false">_xlfn.ISFORMULA(Projection!J83)</f>
        <v>1</v>
      </c>
    </row>
    <row r="2385" customFormat="false" ht="22" hidden="false" customHeight="true" outlineLevel="0" collapsed="false">
      <c r="A2385" s="33" t="s">
        <v>2618</v>
      </c>
      <c r="B2385" s="33" t="b">
        <f aca="false">_xlfn.ISFORMULA(Projection!K83)</f>
        <v>1</v>
      </c>
    </row>
    <row r="2386" customFormat="false" ht="22" hidden="false" customHeight="true" outlineLevel="0" collapsed="false">
      <c r="A2386" s="33" t="s">
        <v>2619</v>
      </c>
      <c r="B2386" s="33" t="b">
        <f aca="false">_xlfn.ISFORMULA(Projection!L83)</f>
        <v>1</v>
      </c>
    </row>
    <row r="2387" customFormat="false" ht="22" hidden="false" customHeight="true" outlineLevel="0" collapsed="false">
      <c r="A2387" s="33" t="s">
        <v>2620</v>
      </c>
      <c r="B2387" s="33" t="b">
        <f aca="false">_xlfn.ISFORMULA(Projection!M83)</f>
        <v>1</v>
      </c>
    </row>
    <row r="2388" customFormat="false" ht="22" hidden="false" customHeight="true" outlineLevel="0" collapsed="false">
      <c r="A2388" s="33" t="s">
        <v>2621</v>
      </c>
      <c r="B2388" s="33" t="b">
        <f aca="false">_xlfn.ISFORMULA(Projection!N83)</f>
        <v>1</v>
      </c>
    </row>
    <row r="2389" customFormat="false" ht="22" hidden="false" customHeight="true" outlineLevel="0" collapsed="false">
      <c r="A2389" s="33" t="s">
        <v>2622</v>
      </c>
      <c r="B2389" s="33" t="b">
        <f aca="false">_xlfn.ISFORMULA(Projection!O83)</f>
        <v>1</v>
      </c>
    </row>
    <row r="2390" customFormat="false" ht="22" hidden="false" customHeight="true" outlineLevel="0" collapsed="false">
      <c r="A2390" s="33" t="s">
        <v>2623</v>
      </c>
      <c r="B2390" s="33" t="b">
        <f aca="false">_xlfn.ISFORMULA(Projection!P83)</f>
        <v>1</v>
      </c>
    </row>
    <row r="2391" customFormat="false" ht="22" hidden="false" customHeight="true" outlineLevel="0" collapsed="false">
      <c r="A2391" s="33" t="s">
        <v>2624</v>
      </c>
      <c r="B2391" s="33" t="b">
        <f aca="false">_xlfn.ISFORMULA(Projection!Q83)</f>
        <v>1</v>
      </c>
    </row>
    <row r="2392" customFormat="false" ht="22" hidden="false" customHeight="true" outlineLevel="0" collapsed="false">
      <c r="A2392" s="33" t="s">
        <v>2625</v>
      </c>
      <c r="B2392" s="33" t="b">
        <f aca="false">_xlfn.ISFORMULA(Projection!R83)</f>
        <v>1</v>
      </c>
    </row>
    <row r="2393" customFormat="false" ht="22" hidden="false" customHeight="true" outlineLevel="0" collapsed="false">
      <c r="A2393" s="33" t="s">
        <v>2626</v>
      </c>
      <c r="B2393" s="33" t="b">
        <f aca="false">_xlfn.ISFORMULA(Projection!S83)</f>
        <v>1</v>
      </c>
    </row>
    <row r="2394" customFormat="false" ht="22" hidden="false" customHeight="true" outlineLevel="0" collapsed="false">
      <c r="A2394" s="33" t="s">
        <v>2627</v>
      </c>
      <c r="B2394" s="33" t="b">
        <f aca="false">_xlfn.ISFORMULA(Projection!B84)</f>
        <v>1</v>
      </c>
    </row>
    <row r="2395" customFormat="false" ht="22" hidden="false" customHeight="true" outlineLevel="0" collapsed="false">
      <c r="A2395" s="33" t="s">
        <v>2628</v>
      </c>
      <c r="B2395" s="33" t="b">
        <f aca="false">_xlfn.ISFORMULA(Projection!C84)</f>
        <v>1</v>
      </c>
    </row>
    <row r="2396" customFormat="false" ht="22" hidden="false" customHeight="true" outlineLevel="0" collapsed="false">
      <c r="A2396" s="33" t="s">
        <v>2629</v>
      </c>
      <c r="B2396" s="33" t="b">
        <f aca="false">_xlfn.ISFORMULA(Projection!D84)</f>
        <v>1</v>
      </c>
    </row>
    <row r="2397" customFormat="false" ht="22" hidden="false" customHeight="true" outlineLevel="0" collapsed="false">
      <c r="A2397" s="33" t="s">
        <v>2630</v>
      </c>
      <c r="B2397" s="33" t="b">
        <f aca="false">_xlfn.ISFORMULA(Projection!E84)</f>
        <v>1</v>
      </c>
    </row>
    <row r="2398" customFormat="false" ht="22" hidden="false" customHeight="true" outlineLevel="0" collapsed="false">
      <c r="A2398" s="33" t="s">
        <v>2631</v>
      </c>
      <c r="B2398" s="33" t="b">
        <f aca="false">_xlfn.ISFORMULA(Projection!F84)</f>
        <v>1</v>
      </c>
    </row>
    <row r="2399" customFormat="false" ht="22" hidden="false" customHeight="true" outlineLevel="0" collapsed="false">
      <c r="A2399" s="33" t="s">
        <v>2632</v>
      </c>
      <c r="B2399" s="33" t="b">
        <f aca="false">_xlfn.ISFORMULA(Projection!G84)</f>
        <v>1</v>
      </c>
    </row>
    <row r="2400" customFormat="false" ht="22" hidden="false" customHeight="true" outlineLevel="0" collapsed="false">
      <c r="A2400" s="33" t="s">
        <v>2633</v>
      </c>
      <c r="B2400" s="33" t="b">
        <f aca="false">_xlfn.ISFORMULA(Projection!H84)</f>
        <v>1</v>
      </c>
    </row>
    <row r="2401" customFormat="false" ht="22" hidden="false" customHeight="true" outlineLevel="0" collapsed="false">
      <c r="A2401" s="33" t="s">
        <v>2634</v>
      </c>
      <c r="B2401" s="33" t="b">
        <f aca="false">_xlfn.ISFORMULA(Projection!I84)</f>
        <v>1</v>
      </c>
    </row>
    <row r="2402" customFormat="false" ht="22" hidden="false" customHeight="true" outlineLevel="0" collapsed="false">
      <c r="A2402" s="33" t="s">
        <v>2635</v>
      </c>
      <c r="B2402" s="33" t="b">
        <f aca="false">_xlfn.ISFORMULA(Projection!J84)</f>
        <v>1</v>
      </c>
    </row>
    <row r="2403" customFormat="false" ht="22" hidden="false" customHeight="true" outlineLevel="0" collapsed="false">
      <c r="A2403" s="33" t="s">
        <v>2636</v>
      </c>
      <c r="B2403" s="33" t="b">
        <f aca="false">_xlfn.ISFORMULA(Projection!K84)</f>
        <v>1</v>
      </c>
    </row>
    <row r="2404" customFormat="false" ht="22" hidden="false" customHeight="true" outlineLevel="0" collapsed="false">
      <c r="A2404" s="33" t="s">
        <v>2637</v>
      </c>
      <c r="B2404" s="33" t="b">
        <f aca="false">_xlfn.ISFORMULA(Projection!L84)</f>
        <v>1</v>
      </c>
    </row>
    <row r="2405" customFormat="false" ht="22" hidden="false" customHeight="true" outlineLevel="0" collapsed="false">
      <c r="A2405" s="33" t="s">
        <v>2638</v>
      </c>
      <c r="B2405" s="33" t="b">
        <f aca="false">_xlfn.ISFORMULA(Projection!M84)</f>
        <v>1</v>
      </c>
    </row>
    <row r="2406" customFormat="false" ht="22" hidden="false" customHeight="true" outlineLevel="0" collapsed="false">
      <c r="A2406" s="33" t="s">
        <v>2639</v>
      </c>
      <c r="B2406" s="33" t="b">
        <f aca="false">_xlfn.ISFORMULA(Projection!N84)</f>
        <v>1</v>
      </c>
    </row>
    <row r="2407" customFormat="false" ht="22" hidden="false" customHeight="true" outlineLevel="0" collapsed="false">
      <c r="A2407" s="33" t="s">
        <v>2640</v>
      </c>
      <c r="B2407" s="33" t="b">
        <f aca="false">_xlfn.ISFORMULA(Projection!O84)</f>
        <v>1</v>
      </c>
    </row>
    <row r="2408" customFormat="false" ht="22" hidden="false" customHeight="true" outlineLevel="0" collapsed="false">
      <c r="A2408" s="33" t="s">
        <v>2641</v>
      </c>
      <c r="B2408" s="33" t="b">
        <f aca="false">_xlfn.ISFORMULA(Projection!P84)</f>
        <v>1</v>
      </c>
    </row>
    <row r="2409" customFormat="false" ht="22" hidden="false" customHeight="true" outlineLevel="0" collapsed="false">
      <c r="A2409" s="33" t="s">
        <v>2642</v>
      </c>
      <c r="B2409" s="33" t="b">
        <f aca="false">_xlfn.ISFORMULA(Projection!Q84)</f>
        <v>1</v>
      </c>
    </row>
    <row r="2410" customFormat="false" ht="22" hidden="false" customHeight="true" outlineLevel="0" collapsed="false">
      <c r="A2410" s="33" t="s">
        <v>2643</v>
      </c>
      <c r="B2410" s="33" t="b">
        <f aca="false">_xlfn.ISFORMULA(Projection!R84)</f>
        <v>1</v>
      </c>
    </row>
    <row r="2411" customFormat="false" ht="22" hidden="false" customHeight="true" outlineLevel="0" collapsed="false">
      <c r="A2411" s="33" t="s">
        <v>2644</v>
      </c>
      <c r="B2411" s="33" t="b">
        <f aca="false">_xlfn.ISFORMULA(Projection!S84)</f>
        <v>1</v>
      </c>
    </row>
    <row r="2412" customFormat="false" ht="22" hidden="false" customHeight="true" outlineLevel="0" collapsed="false">
      <c r="A2412" s="33" t="s">
        <v>2645</v>
      </c>
      <c r="B2412" s="33" t="b">
        <f aca="false">_xlfn.ISFORMULA(Projection!B85)</f>
        <v>1</v>
      </c>
    </row>
    <row r="2413" customFormat="false" ht="22" hidden="false" customHeight="true" outlineLevel="0" collapsed="false">
      <c r="A2413" s="33" t="s">
        <v>2646</v>
      </c>
      <c r="B2413" s="33" t="b">
        <f aca="false">_xlfn.ISFORMULA(Projection!C85)</f>
        <v>1</v>
      </c>
    </row>
    <row r="2414" customFormat="false" ht="22" hidden="false" customHeight="true" outlineLevel="0" collapsed="false">
      <c r="A2414" s="33" t="s">
        <v>2647</v>
      </c>
      <c r="B2414" s="33" t="b">
        <f aca="false">_xlfn.ISFORMULA(Projection!D85)</f>
        <v>1</v>
      </c>
    </row>
    <row r="2415" customFormat="false" ht="22" hidden="false" customHeight="true" outlineLevel="0" collapsed="false">
      <c r="A2415" s="33" t="s">
        <v>2648</v>
      </c>
      <c r="B2415" s="33" t="b">
        <f aca="false">_xlfn.ISFORMULA(Projection!E85)</f>
        <v>1</v>
      </c>
    </row>
    <row r="2416" customFormat="false" ht="22" hidden="false" customHeight="true" outlineLevel="0" collapsed="false">
      <c r="A2416" s="33" t="s">
        <v>2649</v>
      </c>
      <c r="B2416" s="33" t="b">
        <f aca="false">_xlfn.ISFORMULA(Projection!F85)</f>
        <v>1</v>
      </c>
    </row>
    <row r="2417" customFormat="false" ht="22" hidden="false" customHeight="true" outlineLevel="0" collapsed="false">
      <c r="A2417" s="33" t="s">
        <v>2650</v>
      </c>
      <c r="B2417" s="33" t="b">
        <f aca="false">_xlfn.ISFORMULA(Projection!G85)</f>
        <v>1</v>
      </c>
    </row>
    <row r="2418" customFormat="false" ht="22" hidden="false" customHeight="true" outlineLevel="0" collapsed="false">
      <c r="A2418" s="33" t="s">
        <v>2651</v>
      </c>
      <c r="B2418" s="33" t="b">
        <f aca="false">_xlfn.ISFORMULA(Projection!H85)</f>
        <v>1</v>
      </c>
    </row>
    <row r="2419" customFormat="false" ht="22" hidden="false" customHeight="true" outlineLevel="0" collapsed="false">
      <c r="A2419" s="33" t="s">
        <v>2652</v>
      </c>
      <c r="B2419" s="33" t="b">
        <f aca="false">_xlfn.ISFORMULA(Projection!I85)</f>
        <v>1</v>
      </c>
    </row>
    <row r="2420" customFormat="false" ht="22" hidden="false" customHeight="true" outlineLevel="0" collapsed="false">
      <c r="A2420" s="33" t="s">
        <v>2653</v>
      </c>
      <c r="B2420" s="33" t="b">
        <f aca="false">_xlfn.ISFORMULA(Projection!J85)</f>
        <v>1</v>
      </c>
    </row>
    <row r="2421" customFormat="false" ht="22" hidden="false" customHeight="true" outlineLevel="0" collapsed="false">
      <c r="A2421" s="33" t="s">
        <v>2654</v>
      </c>
      <c r="B2421" s="33" t="b">
        <f aca="false">_xlfn.ISFORMULA(Projection!K85)</f>
        <v>1</v>
      </c>
    </row>
    <row r="2422" customFormat="false" ht="22" hidden="false" customHeight="true" outlineLevel="0" collapsed="false">
      <c r="A2422" s="33" t="s">
        <v>2655</v>
      </c>
      <c r="B2422" s="33" t="b">
        <f aca="false">_xlfn.ISFORMULA(Projection!L85)</f>
        <v>1</v>
      </c>
    </row>
    <row r="2423" customFormat="false" ht="22" hidden="false" customHeight="true" outlineLevel="0" collapsed="false">
      <c r="A2423" s="33" t="s">
        <v>2656</v>
      </c>
      <c r="B2423" s="33" t="b">
        <f aca="false">_xlfn.ISFORMULA(Projection!M85)</f>
        <v>1</v>
      </c>
    </row>
    <row r="2424" customFormat="false" ht="22" hidden="false" customHeight="true" outlineLevel="0" collapsed="false">
      <c r="A2424" s="33" t="s">
        <v>2657</v>
      </c>
      <c r="B2424" s="33" t="b">
        <f aca="false">_xlfn.ISFORMULA(Projection!N85)</f>
        <v>1</v>
      </c>
    </row>
    <row r="2425" customFormat="false" ht="22" hidden="false" customHeight="true" outlineLevel="0" collapsed="false">
      <c r="A2425" s="33" t="s">
        <v>2658</v>
      </c>
      <c r="B2425" s="33" t="b">
        <f aca="false">_xlfn.ISFORMULA(Projection!O85)</f>
        <v>1</v>
      </c>
    </row>
    <row r="2426" customFormat="false" ht="22" hidden="false" customHeight="true" outlineLevel="0" collapsed="false">
      <c r="A2426" s="33" t="s">
        <v>2659</v>
      </c>
      <c r="B2426" s="33" t="b">
        <f aca="false">_xlfn.ISFORMULA(Projection!P85)</f>
        <v>1</v>
      </c>
    </row>
    <row r="2427" customFormat="false" ht="22" hidden="false" customHeight="true" outlineLevel="0" collapsed="false">
      <c r="A2427" s="33" t="s">
        <v>2660</v>
      </c>
      <c r="B2427" s="33" t="b">
        <f aca="false">_xlfn.ISFORMULA(Projection!Q85)</f>
        <v>1</v>
      </c>
    </row>
    <row r="2428" customFormat="false" ht="22" hidden="false" customHeight="true" outlineLevel="0" collapsed="false">
      <c r="A2428" s="33" t="s">
        <v>2661</v>
      </c>
      <c r="B2428" s="33" t="b">
        <f aca="false">_xlfn.ISFORMULA(Projection!R85)</f>
        <v>1</v>
      </c>
    </row>
    <row r="2429" customFormat="false" ht="22" hidden="false" customHeight="true" outlineLevel="0" collapsed="false">
      <c r="A2429" s="33" t="s">
        <v>2662</v>
      </c>
      <c r="B2429" s="33" t="b">
        <f aca="false">_xlfn.ISFORMULA(Projection!S85)</f>
        <v>1</v>
      </c>
    </row>
    <row r="2430" customFormat="false" ht="22" hidden="false" customHeight="true" outlineLevel="0" collapsed="false">
      <c r="A2430" s="33" t="s">
        <v>2663</v>
      </c>
      <c r="B2430" s="33" t="b">
        <f aca="false">_xlfn.ISFORMULA(Projection!B86)</f>
        <v>1</v>
      </c>
    </row>
    <row r="2431" customFormat="false" ht="22" hidden="false" customHeight="true" outlineLevel="0" collapsed="false">
      <c r="A2431" s="33" t="s">
        <v>2664</v>
      </c>
      <c r="B2431" s="33" t="b">
        <f aca="false">_xlfn.ISFORMULA(Projection!C86)</f>
        <v>1</v>
      </c>
    </row>
    <row r="2432" customFormat="false" ht="22" hidden="false" customHeight="true" outlineLevel="0" collapsed="false">
      <c r="A2432" s="33" t="s">
        <v>2665</v>
      </c>
      <c r="B2432" s="33" t="b">
        <f aca="false">_xlfn.ISFORMULA(Projection!D86)</f>
        <v>1</v>
      </c>
    </row>
    <row r="2433" customFormat="false" ht="22" hidden="false" customHeight="true" outlineLevel="0" collapsed="false">
      <c r="A2433" s="33" t="s">
        <v>2666</v>
      </c>
      <c r="B2433" s="33" t="b">
        <f aca="false">_xlfn.ISFORMULA(Projection!E86)</f>
        <v>1</v>
      </c>
    </row>
    <row r="2434" customFormat="false" ht="22" hidden="false" customHeight="true" outlineLevel="0" collapsed="false">
      <c r="A2434" s="33" t="s">
        <v>2667</v>
      </c>
      <c r="B2434" s="33" t="b">
        <f aca="false">_xlfn.ISFORMULA(Projection!F86)</f>
        <v>1</v>
      </c>
    </row>
    <row r="2435" customFormat="false" ht="22" hidden="false" customHeight="true" outlineLevel="0" collapsed="false">
      <c r="A2435" s="33" t="s">
        <v>2668</v>
      </c>
      <c r="B2435" s="33" t="b">
        <f aca="false">_xlfn.ISFORMULA(Projection!G86)</f>
        <v>1</v>
      </c>
    </row>
    <row r="2436" customFormat="false" ht="22" hidden="false" customHeight="true" outlineLevel="0" collapsed="false">
      <c r="A2436" s="33" t="s">
        <v>2669</v>
      </c>
      <c r="B2436" s="33" t="b">
        <f aca="false">_xlfn.ISFORMULA(Projection!H86)</f>
        <v>1</v>
      </c>
    </row>
    <row r="2437" customFormat="false" ht="22" hidden="false" customHeight="true" outlineLevel="0" collapsed="false">
      <c r="A2437" s="33" t="s">
        <v>2670</v>
      </c>
      <c r="B2437" s="33" t="b">
        <f aca="false">_xlfn.ISFORMULA(Projection!I86)</f>
        <v>1</v>
      </c>
    </row>
    <row r="2438" customFormat="false" ht="22" hidden="false" customHeight="true" outlineLevel="0" collapsed="false">
      <c r="A2438" s="33" t="s">
        <v>2671</v>
      </c>
      <c r="B2438" s="33" t="b">
        <f aca="false">_xlfn.ISFORMULA(Projection!J86)</f>
        <v>1</v>
      </c>
    </row>
    <row r="2439" customFormat="false" ht="22" hidden="false" customHeight="true" outlineLevel="0" collapsed="false">
      <c r="A2439" s="33" t="s">
        <v>2672</v>
      </c>
      <c r="B2439" s="33" t="b">
        <f aca="false">_xlfn.ISFORMULA(Projection!K86)</f>
        <v>1</v>
      </c>
    </row>
    <row r="2440" customFormat="false" ht="22" hidden="false" customHeight="true" outlineLevel="0" collapsed="false">
      <c r="A2440" s="33" t="s">
        <v>2673</v>
      </c>
      <c r="B2440" s="33" t="b">
        <f aca="false">_xlfn.ISFORMULA(Projection!L86)</f>
        <v>1</v>
      </c>
    </row>
    <row r="2441" customFormat="false" ht="22" hidden="false" customHeight="true" outlineLevel="0" collapsed="false">
      <c r="A2441" s="33" t="s">
        <v>2674</v>
      </c>
      <c r="B2441" s="33" t="b">
        <f aca="false">_xlfn.ISFORMULA(Projection!M86)</f>
        <v>1</v>
      </c>
    </row>
    <row r="2442" customFormat="false" ht="22" hidden="false" customHeight="true" outlineLevel="0" collapsed="false">
      <c r="A2442" s="33" t="s">
        <v>2675</v>
      </c>
      <c r="B2442" s="33" t="b">
        <f aca="false">_xlfn.ISFORMULA(Projection!N86)</f>
        <v>1</v>
      </c>
    </row>
    <row r="2443" customFormat="false" ht="22" hidden="false" customHeight="true" outlineLevel="0" collapsed="false">
      <c r="A2443" s="33" t="s">
        <v>2676</v>
      </c>
      <c r="B2443" s="33" t="b">
        <f aca="false">_xlfn.ISFORMULA(Projection!O86)</f>
        <v>1</v>
      </c>
    </row>
    <row r="2444" customFormat="false" ht="22" hidden="false" customHeight="true" outlineLevel="0" collapsed="false">
      <c r="A2444" s="33" t="s">
        <v>2677</v>
      </c>
      <c r="B2444" s="33" t="b">
        <f aca="false">_xlfn.ISFORMULA(Projection!P86)</f>
        <v>1</v>
      </c>
    </row>
    <row r="2445" customFormat="false" ht="22" hidden="false" customHeight="true" outlineLevel="0" collapsed="false">
      <c r="A2445" s="33" t="s">
        <v>2678</v>
      </c>
      <c r="B2445" s="33" t="b">
        <f aca="false">_xlfn.ISFORMULA(Projection!Q86)</f>
        <v>1</v>
      </c>
    </row>
    <row r="2446" customFormat="false" ht="22" hidden="false" customHeight="true" outlineLevel="0" collapsed="false">
      <c r="A2446" s="33" t="s">
        <v>2679</v>
      </c>
      <c r="B2446" s="33" t="b">
        <f aca="false">_xlfn.ISFORMULA(Projection!R86)</f>
        <v>1</v>
      </c>
    </row>
    <row r="2447" customFormat="false" ht="22" hidden="false" customHeight="true" outlineLevel="0" collapsed="false">
      <c r="A2447" s="33" t="s">
        <v>2680</v>
      </c>
      <c r="B2447" s="33" t="b">
        <f aca="false">_xlfn.ISFORMULA(Projection!S86)</f>
        <v>1</v>
      </c>
    </row>
    <row r="2448" customFormat="false" ht="22" hidden="false" customHeight="true" outlineLevel="0" collapsed="false">
      <c r="A2448" s="33" t="s">
        <v>2681</v>
      </c>
      <c r="B2448" s="33" t="b">
        <f aca="false">_xlfn.ISFORMULA(Projection!B87)</f>
        <v>1</v>
      </c>
    </row>
    <row r="2449" customFormat="false" ht="22" hidden="false" customHeight="true" outlineLevel="0" collapsed="false">
      <c r="A2449" s="33" t="s">
        <v>2682</v>
      </c>
      <c r="B2449" s="33" t="b">
        <f aca="false">_xlfn.ISFORMULA(Projection!C87)</f>
        <v>1</v>
      </c>
    </row>
    <row r="2450" customFormat="false" ht="22" hidden="false" customHeight="true" outlineLevel="0" collapsed="false">
      <c r="A2450" s="33" t="s">
        <v>2683</v>
      </c>
      <c r="B2450" s="33" t="b">
        <f aca="false">_xlfn.ISFORMULA(Projection!D87)</f>
        <v>1</v>
      </c>
    </row>
    <row r="2451" customFormat="false" ht="22" hidden="false" customHeight="true" outlineLevel="0" collapsed="false">
      <c r="A2451" s="33" t="s">
        <v>2684</v>
      </c>
      <c r="B2451" s="33" t="b">
        <f aca="false">_xlfn.ISFORMULA(Projection!E87)</f>
        <v>1</v>
      </c>
    </row>
    <row r="2452" customFormat="false" ht="22" hidden="false" customHeight="true" outlineLevel="0" collapsed="false">
      <c r="A2452" s="33" t="s">
        <v>2685</v>
      </c>
      <c r="B2452" s="33" t="b">
        <f aca="false">_xlfn.ISFORMULA(Projection!F87)</f>
        <v>1</v>
      </c>
    </row>
    <row r="2453" customFormat="false" ht="22" hidden="false" customHeight="true" outlineLevel="0" collapsed="false">
      <c r="A2453" s="33" t="s">
        <v>2686</v>
      </c>
      <c r="B2453" s="33" t="b">
        <f aca="false">_xlfn.ISFORMULA(Projection!G87)</f>
        <v>1</v>
      </c>
    </row>
    <row r="2454" customFormat="false" ht="22" hidden="false" customHeight="true" outlineLevel="0" collapsed="false">
      <c r="A2454" s="33" t="s">
        <v>2687</v>
      </c>
      <c r="B2454" s="33" t="b">
        <f aca="false">_xlfn.ISFORMULA(Projection!H87)</f>
        <v>1</v>
      </c>
    </row>
    <row r="2455" customFormat="false" ht="22" hidden="false" customHeight="true" outlineLevel="0" collapsed="false">
      <c r="A2455" s="33" t="s">
        <v>2688</v>
      </c>
      <c r="B2455" s="33" t="b">
        <f aca="false">_xlfn.ISFORMULA(Projection!I87)</f>
        <v>1</v>
      </c>
    </row>
    <row r="2456" customFormat="false" ht="22" hidden="false" customHeight="true" outlineLevel="0" collapsed="false">
      <c r="A2456" s="33" t="s">
        <v>2689</v>
      </c>
      <c r="B2456" s="33" t="b">
        <f aca="false">_xlfn.ISFORMULA(Projection!J87)</f>
        <v>1</v>
      </c>
    </row>
    <row r="2457" customFormat="false" ht="22" hidden="false" customHeight="true" outlineLevel="0" collapsed="false">
      <c r="A2457" s="33" t="s">
        <v>2690</v>
      </c>
      <c r="B2457" s="33" t="b">
        <f aca="false">_xlfn.ISFORMULA(Projection!K87)</f>
        <v>1</v>
      </c>
    </row>
    <row r="2458" customFormat="false" ht="22" hidden="false" customHeight="true" outlineLevel="0" collapsed="false">
      <c r="A2458" s="33" t="s">
        <v>2691</v>
      </c>
      <c r="B2458" s="33" t="b">
        <f aca="false">_xlfn.ISFORMULA(Projection!L87)</f>
        <v>1</v>
      </c>
    </row>
    <row r="2459" customFormat="false" ht="22" hidden="false" customHeight="true" outlineLevel="0" collapsed="false">
      <c r="A2459" s="33" t="s">
        <v>2692</v>
      </c>
      <c r="B2459" s="33" t="b">
        <f aca="false">_xlfn.ISFORMULA(Projection!M87)</f>
        <v>1</v>
      </c>
    </row>
    <row r="2460" customFormat="false" ht="22" hidden="false" customHeight="true" outlineLevel="0" collapsed="false">
      <c r="A2460" s="33" t="s">
        <v>2693</v>
      </c>
      <c r="B2460" s="33" t="b">
        <f aca="false">_xlfn.ISFORMULA(Projection!N87)</f>
        <v>1</v>
      </c>
    </row>
    <row r="2461" customFormat="false" ht="22" hidden="false" customHeight="true" outlineLevel="0" collapsed="false">
      <c r="A2461" s="33" t="s">
        <v>2694</v>
      </c>
      <c r="B2461" s="33" t="b">
        <f aca="false">_xlfn.ISFORMULA(Projection!O87)</f>
        <v>1</v>
      </c>
    </row>
    <row r="2462" customFormat="false" ht="22" hidden="false" customHeight="true" outlineLevel="0" collapsed="false">
      <c r="A2462" s="33" t="s">
        <v>2695</v>
      </c>
      <c r="B2462" s="33" t="b">
        <f aca="false">_xlfn.ISFORMULA(Projection!P87)</f>
        <v>1</v>
      </c>
    </row>
    <row r="2463" customFormat="false" ht="22" hidden="false" customHeight="true" outlineLevel="0" collapsed="false">
      <c r="A2463" s="33" t="s">
        <v>2696</v>
      </c>
      <c r="B2463" s="33" t="b">
        <f aca="false">_xlfn.ISFORMULA(Projection!Q87)</f>
        <v>1</v>
      </c>
    </row>
    <row r="2464" customFormat="false" ht="22" hidden="false" customHeight="true" outlineLevel="0" collapsed="false">
      <c r="A2464" s="33" t="s">
        <v>2697</v>
      </c>
      <c r="B2464" s="33" t="b">
        <f aca="false">_xlfn.ISFORMULA(Projection!R87)</f>
        <v>1</v>
      </c>
    </row>
    <row r="2465" customFormat="false" ht="22" hidden="false" customHeight="true" outlineLevel="0" collapsed="false">
      <c r="A2465" s="33" t="s">
        <v>2698</v>
      </c>
      <c r="B2465" s="33" t="b">
        <f aca="false">_xlfn.ISFORMULA(Projection!S87)</f>
        <v>1</v>
      </c>
    </row>
    <row r="2466" customFormat="false" ht="22" hidden="false" customHeight="true" outlineLevel="0" collapsed="false">
      <c r="A2466" s="33" t="s">
        <v>2699</v>
      </c>
      <c r="B2466" s="33" t="b">
        <f aca="false">_xlfn.ISFORMULA(Projection!B88)</f>
        <v>1</v>
      </c>
    </row>
    <row r="2467" customFormat="false" ht="22" hidden="false" customHeight="true" outlineLevel="0" collapsed="false">
      <c r="A2467" s="33" t="s">
        <v>2700</v>
      </c>
      <c r="B2467" s="33" t="b">
        <f aca="false">_xlfn.ISFORMULA(Projection!C88)</f>
        <v>1</v>
      </c>
    </row>
    <row r="2468" customFormat="false" ht="22" hidden="false" customHeight="true" outlineLevel="0" collapsed="false">
      <c r="A2468" s="33" t="s">
        <v>2701</v>
      </c>
      <c r="B2468" s="33" t="b">
        <f aca="false">_xlfn.ISFORMULA(Projection!D88)</f>
        <v>1</v>
      </c>
    </row>
    <row r="2469" customFormat="false" ht="22" hidden="false" customHeight="true" outlineLevel="0" collapsed="false">
      <c r="A2469" s="33" t="s">
        <v>2702</v>
      </c>
      <c r="B2469" s="33" t="b">
        <f aca="false">_xlfn.ISFORMULA(Projection!E88)</f>
        <v>1</v>
      </c>
    </row>
    <row r="2470" customFormat="false" ht="22" hidden="false" customHeight="true" outlineLevel="0" collapsed="false">
      <c r="A2470" s="33" t="s">
        <v>2703</v>
      </c>
      <c r="B2470" s="33" t="b">
        <f aca="false">_xlfn.ISFORMULA(Projection!F88)</f>
        <v>1</v>
      </c>
    </row>
    <row r="2471" customFormat="false" ht="22" hidden="false" customHeight="true" outlineLevel="0" collapsed="false">
      <c r="A2471" s="33" t="s">
        <v>2704</v>
      </c>
      <c r="B2471" s="33" t="b">
        <f aca="false">_xlfn.ISFORMULA(Projection!G88)</f>
        <v>1</v>
      </c>
    </row>
    <row r="2472" customFormat="false" ht="22" hidden="false" customHeight="true" outlineLevel="0" collapsed="false">
      <c r="A2472" s="33" t="s">
        <v>2705</v>
      </c>
      <c r="B2472" s="33" t="b">
        <f aca="false">_xlfn.ISFORMULA(Projection!H88)</f>
        <v>1</v>
      </c>
    </row>
    <row r="2473" customFormat="false" ht="22" hidden="false" customHeight="true" outlineLevel="0" collapsed="false">
      <c r="A2473" s="33" t="s">
        <v>2706</v>
      </c>
      <c r="B2473" s="33" t="b">
        <f aca="false">_xlfn.ISFORMULA(Projection!I88)</f>
        <v>1</v>
      </c>
    </row>
    <row r="2474" customFormat="false" ht="22" hidden="false" customHeight="true" outlineLevel="0" collapsed="false">
      <c r="A2474" s="33" t="s">
        <v>2707</v>
      </c>
      <c r="B2474" s="33" t="b">
        <f aca="false">_xlfn.ISFORMULA(Projection!J88)</f>
        <v>1</v>
      </c>
    </row>
    <row r="2475" customFormat="false" ht="22" hidden="false" customHeight="true" outlineLevel="0" collapsed="false">
      <c r="A2475" s="33" t="s">
        <v>2708</v>
      </c>
      <c r="B2475" s="33" t="b">
        <f aca="false">_xlfn.ISFORMULA(Projection!K88)</f>
        <v>1</v>
      </c>
    </row>
    <row r="2476" customFormat="false" ht="22" hidden="false" customHeight="true" outlineLevel="0" collapsed="false">
      <c r="A2476" s="33" t="s">
        <v>2709</v>
      </c>
      <c r="B2476" s="33" t="b">
        <f aca="false">_xlfn.ISFORMULA(Projection!L88)</f>
        <v>1</v>
      </c>
    </row>
    <row r="2477" customFormat="false" ht="22" hidden="false" customHeight="true" outlineLevel="0" collapsed="false">
      <c r="A2477" s="33" t="s">
        <v>2710</v>
      </c>
      <c r="B2477" s="33" t="b">
        <f aca="false">_xlfn.ISFORMULA(Projection!M88)</f>
        <v>1</v>
      </c>
    </row>
    <row r="2478" customFormat="false" ht="22" hidden="false" customHeight="true" outlineLevel="0" collapsed="false">
      <c r="A2478" s="33" t="s">
        <v>2711</v>
      </c>
      <c r="B2478" s="33" t="b">
        <f aca="false">_xlfn.ISFORMULA(Projection!N88)</f>
        <v>1</v>
      </c>
    </row>
    <row r="2479" customFormat="false" ht="22" hidden="false" customHeight="true" outlineLevel="0" collapsed="false">
      <c r="A2479" s="33" t="s">
        <v>2712</v>
      </c>
      <c r="B2479" s="33" t="b">
        <f aca="false">_xlfn.ISFORMULA(Projection!O88)</f>
        <v>1</v>
      </c>
    </row>
    <row r="2480" customFormat="false" ht="22" hidden="false" customHeight="true" outlineLevel="0" collapsed="false">
      <c r="A2480" s="33" t="s">
        <v>2713</v>
      </c>
      <c r="B2480" s="33" t="b">
        <f aca="false">_xlfn.ISFORMULA(Projection!P88)</f>
        <v>1</v>
      </c>
    </row>
    <row r="2481" customFormat="false" ht="22" hidden="false" customHeight="true" outlineLevel="0" collapsed="false">
      <c r="A2481" s="33" t="s">
        <v>2714</v>
      </c>
      <c r="B2481" s="33" t="b">
        <f aca="false">_xlfn.ISFORMULA(Projection!Q88)</f>
        <v>1</v>
      </c>
    </row>
    <row r="2482" customFormat="false" ht="22" hidden="false" customHeight="true" outlineLevel="0" collapsed="false">
      <c r="A2482" s="33" t="s">
        <v>2715</v>
      </c>
      <c r="B2482" s="33" t="b">
        <f aca="false">_xlfn.ISFORMULA(Projection!R88)</f>
        <v>1</v>
      </c>
    </row>
    <row r="2483" customFormat="false" ht="22" hidden="false" customHeight="true" outlineLevel="0" collapsed="false">
      <c r="A2483" s="33" t="s">
        <v>2716</v>
      </c>
      <c r="B2483" s="33" t="b">
        <f aca="false">_xlfn.ISFORMULA(Projection!S88)</f>
        <v>1</v>
      </c>
    </row>
    <row r="2484" customFormat="false" ht="22" hidden="false" customHeight="true" outlineLevel="0" collapsed="false">
      <c r="A2484" s="33" t="s">
        <v>2717</v>
      </c>
      <c r="B2484" s="33" t="b">
        <f aca="false">_xlfn.ISFORMULA(Projection!B89)</f>
        <v>1</v>
      </c>
    </row>
    <row r="2485" customFormat="false" ht="22" hidden="false" customHeight="true" outlineLevel="0" collapsed="false">
      <c r="A2485" s="33" t="s">
        <v>2718</v>
      </c>
      <c r="B2485" s="33" t="b">
        <f aca="false">_xlfn.ISFORMULA(Projection!C89)</f>
        <v>1</v>
      </c>
    </row>
    <row r="2486" customFormat="false" ht="22" hidden="false" customHeight="true" outlineLevel="0" collapsed="false">
      <c r="A2486" s="33" t="s">
        <v>2719</v>
      </c>
      <c r="B2486" s="33" t="b">
        <f aca="false">_xlfn.ISFORMULA(Projection!D89)</f>
        <v>1</v>
      </c>
    </row>
    <row r="2487" customFormat="false" ht="22" hidden="false" customHeight="true" outlineLevel="0" collapsed="false">
      <c r="A2487" s="33" t="s">
        <v>2720</v>
      </c>
      <c r="B2487" s="33" t="b">
        <f aca="false">_xlfn.ISFORMULA(Projection!E89)</f>
        <v>1</v>
      </c>
    </row>
    <row r="2488" customFormat="false" ht="22" hidden="false" customHeight="true" outlineLevel="0" collapsed="false">
      <c r="A2488" s="33" t="s">
        <v>2721</v>
      </c>
      <c r="B2488" s="33" t="b">
        <f aca="false">_xlfn.ISFORMULA(Projection!F89)</f>
        <v>1</v>
      </c>
    </row>
    <row r="2489" customFormat="false" ht="22" hidden="false" customHeight="true" outlineLevel="0" collapsed="false">
      <c r="A2489" s="33" t="s">
        <v>2722</v>
      </c>
      <c r="B2489" s="33" t="b">
        <f aca="false">_xlfn.ISFORMULA(Projection!G89)</f>
        <v>1</v>
      </c>
    </row>
    <row r="2490" customFormat="false" ht="22" hidden="false" customHeight="true" outlineLevel="0" collapsed="false">
      <c r="A2490" s="33" t="s">
        <v>2723</v>
      </c>
      <c r="B2490" s="33" t="b">
        <f aca="false">_xlfn.ISFORMULA(Projection!H89)</f>
        <v>1</v>
      </c>
    </row>
    <row r="2491" customFormat="false" ht="22" hidden="false" customHeight="true" outlineLevel="0" collapsed="false">
      <c r="A2491" s="33" t="s">
        <v>2724</v>
      </c>
      <c r="B2491" s="33" t="b">
        <f aca="false">_xlfn.ISFORMULA(Projection!I89)</f>
        <v>1</v>
      </c>
    </row>
    <row r="2492" customFormat="false" ht="22" hidden="false" customHeight="true" outlineLevel="0" collapsed="false">
      <c r="A2492" s="33" t="s">
        <v>2725</v>
      </c>
      <c r="B2492" s="33" t="b">
        <f aca="false">_xlfn.ISFORMULA(Projection!J89)</f>
        <v>1</v>
      </c>
    </row>
    <row r="2493" customFormat="false" ht="22" hidden="false" customHeight="true" outlineLevel="0" collapsed="false">
      <c r="A2493" s="33" t="s">
        <v>2726</v>
      </c>
      <c r="B2493" s="33" t="b">
        <f aca="false">_xlfn.ISFORMULA(Projection!K89)</f>
        <v>1</v>
      </c>
    </row>
    <row r="2494" customFormat="false" ht="22" hidden="false" customHeight="true" outlineLevel="0" collapsed="false">
      <c r="A2494" s="33" t="s">
        <v>2727</v>
      </c>
      <c r="B2494" s="33" t="b">
        <f aca="false">_xlfn.ISFORMULA(Projection!L89)</f>
        <v>1</v>
      </c>
    </row>
    <row r="2495" customFormat="false" ht="22" hidden="false" customHeight="true" outlineLevel="0" collapsed="false">
      <c r="A2495" s="33" t="s">
        <v>2728</v>
      </c>
      <c r="B2495" s="33" t="b">
        <f aca="false">_xlfn.ISFORMULA(Projection!M89)</f>
        <v>1</v>
      </c>
    </row>
    <row r="2496" customFormat="false" ht="22" hidden="false" customHeight="true" outlineLevel="0" collapsed="false">
      <c r="A2496" s="33" t="s">
        <v>2729</v>
      </c>
      <c r="B2496" s="33" t="b">
        <f aca="false">_xlfn.ISFORMULA(Projection!N89)</f>
        <v>1</v>
      </c>
    </row>
    <row r="2497" customFormat="false" ht="22" hidden="false" customHeight="true" outlineLevel="0" collapsed="false">
      <c r="A2497" s="33" t="s">
        <v>2730</v>
      </c>
      <c r="B2497" s="33" t="b">
        <f aca="false">_xlfn.ISFORMULA(Projection!O89)</f>
        <v>1</v>
      </c>
    </row>
    <row r="2498" customFormat="false" ht="22" hidden="false" customHeight="true" outlineLevel="0" collapsed="false">
      <c r="A2498" s="33" t="s">
        <v>2731</v>
      </c>
      <c r="B2498" s="33" t="b">
        <f aca="false">_xlfn.ISFORMULA(Projection!P89)</f>
        <v>1</v>
      </c>
    </row>
    <row r="2499" customFormat="false" ht="22" hidden="false" customHeight="true" outlineLevel="0" collapsed="false">
      <c r="A2499" s="33" t="s">
        <v>2732</v>
      </c>
      <c r="B2499" s="33" t="b">
        <f aca="false">_xlfn.ISFORMULA(Projection!Q89)</f>
        <v>1</v>
      </c>
    </row>
    <row r="2500" customFormat="false" ht="22" hidden="false" customHeight="true" outlineLevel="0" collapsed="false">
      <c r="A2500" s="33" t="s">
        <v>2733</v>
      </c>
      <c r="B2500" s="33" t="b">
        <f aca="false">_xlfn.ISFORMULA(Projection!R89)</f>
        <v>1</v>
      </c>
    </row>
    <row r="2501" customFormat="false" ht="22" hidden="false" customHeight="true" outlineLevel="0" collapsed="false">
      <c r="A2501" s="33" t="s">
        <v>2734</v>
      </c>
      <c r="B2501" s="33" t="b">
        <f aca="false">_xlfn.ISFORMULA(Projection!S89)</f>
        <v>1</v>
      </c>
    </row>
    <row r="2502" customFormat="false" ht="22" hidden="false" customHeight="true" outlineLevel="0" collapsed="false">
      <c r="A2502" s="33" t="s">
        <v>2735</v>
      </c>
      <c r="B2502" s="33" t="b">
        <f aca="false">_xlfn.ISFORMULA(Projection!B90)</f>
        <v>1</v>
      </c>
    </row>
    <row r="2503" customFormat="false" ht="22" hidden="false" customHeight="true" outlineLevel="0" collapsed="false">
      <c r="A2503" s="33" t="s">
        <v>2736</v>
      </c>
      <c r="B2503" s="33" t="b">
        <f aca="false">_xlfn.ISFORMULA(Projection!C90)</f>
        <v>1</v>
      </c>
    </row>
    <row r="2504" customFormat="false" ht="22" hidden="false" customHeight="true" outlineLevel="0" collapsed="false">
      <c r="A2504" s="33" t="s">
        <v>2737</v>
      </c>
      <c r="B2504" s="33" t="b">
        <f aca="false">_xlfn.ISFORMULA(Projection!D90)</f>
        <v>1</v>
      </c>
    </row>
    <row r="2505" customFormat="false" ht="22" hidden="false" customHeight="true" outlineLevel="0" collapsed="false">
      <c r="A2505" s="33" t="s">
        <v>2738</v>
      </c>
      <c r="B2505" s="33" t="b">
        <f aca="false">_xlfn.ISFORMULA(Projection!E90)</f>
        <v>1</v>
      </c>
    </row>
    <row r="2506" customFormat="false" ht="22" hidden="false" customHeight="true" outlineLevel="0" collapsed="false">
      <c r="A2506" s="33" t="s">
        <v>2739</v>
      </c>
      <c r="B2506" s="33" t="b">
        <f aca="false">_xlfn.ISFORMULA(Projection!F90)</f>
        <v>1</v>
      </c>
    </row>
    <row r="2507" customFormat="false" ht="22" hidden="false" customHeight="true" outlineLevel="0" collapsed="false">
      <c r="A2507" s="33" t="s">
        <v>2740</v>
      </c>
      <c r="B2507" s="33" t="b">
        <f aca="false">_xlfn.ISFORMULA(Projection!G90)</f>
        <v>1</v>
      </c>
    </row>
    <row r="2508" customFormat="false" ht="22" hidden="false" customHeight="true" outlineLevel="0" collapsed="false">
      <c r="A2508" s="33" t="s">
        <v>2741</v>
      </c>
      <c r="B2508" s="33" t="b">
        <f aca="false">_xlfn.ISFORMULA(Projection!H90)</f>
        <v>1</v>
      </c>
    </row>
    <row r="2509" customFormat="false" ht="22" hidden="false" customHeight="true" outlineLevel="0" collapsed="false">
      <c r="A2509" s="33" t="s">
        <v>2742</v>
      </c>
      <c r="B2509" s="33" t="b">
        <f aca="false">_xlfn.ISFORMULA(Projection!I90)</f>
        <v>1</v>
      </c>
    </row>
    <row r="2510" customFormat="false" ht="22" hidden="false" customHeight="true" outlineLevel="0" collapsed="false">
      <c r="A2510" s="33" t="s">
        <v>2743</v>
      </c>
      <c r="B2510" s="33" t="b">
        <f aca="false">_xlfn.ISFORMULA(Projection!J90)</f>
        <v>1</v>
      </c>
    </row>
    <row r="2511" customFormat="false" ht="22" hidden="false" customHeight="true" outlineLevel="0" collapsed="false">
      <c r="A2511" s="33" t="s">
        <v>2744</v>
      </c>
      <c r="B2511" s="33" t="b">
        <f aca="false">_xlfn.ISFORMULA(Projection!K90)</f>
        <v>1</v>
      </c>
    </row>
    <row r="2512" customFormat="false" ht="22" hidden="false" customHeight="true" outlineLevel="0" collapsed="false">
      <c r="A2512" s="33" t="s">
        <v>2745</v>
      </c>
      <c r="B2512" s="33" t="b">
        <f aca="false">_xlfn.ISFORMULA(Projection!L90)</f>
        <v>1</v>
      </c>
    </row>
    <row r="2513" customFormat="false" ht="22" hidden="false" customHeight="true" outlineLevel="0" collapsed="false">
      <c r="A2513" s="33" t="s">
        <v>2746</v>
      </c>
      <c r="B2513" s="33" t="b">
        <f aca="false">_xlfn.ISFORMULA(Projection!M90)</f>
        <v>1</v>
      </c>
    </row>
    <row r="2514" customFormat="false" ht="22" hidden="false" customHeight="true" outlineLevel="0" collapsed="false">
      <c r="A2514" s="33" t="s">
        <v>2747</v>
      </c>
      <c r="B2514" s="33" t="b">
        <f aca="false">_xlfn.ISFORMULA(Projection!N90)</f>
        <v>1</v>
      </c>
    </row>
    <row r="2515" customFormat="false" ht="22" hidden="false" customHeight="true" outlineLevel="0" collapsed="false">
      <c r="A2515" s="33" t="s">
        <v>2748</v>
      </c>
      <c r="B2515" s="33" t="b">
        <f aca="false">_xlfn.ISFORMULA(Projection!O90)</f>
        <v>1</v>
      </c>
    </row>
    <row r="2516" customFormat="false" ht="22" hidden="false" customHeight="true" outlineLevel="0" collapsed="false">
      <c r="A2516" s="33" t="s">
        <v>2749</v>
      </c>
      <c r="B2516" s="33" t="b">
        <f aca="false">_xlfn.ISFORMULA(Projection!P90)</f>
        <v>1</v>
      </c>
    </row>
    <row r="2517" customFormat="false" ht="22" hidden="false" customHeight="true" outlineLevel="0" collapsed="false">
      <c r="A2517" s="33" t="s">
        <v>2750</v>
      </c>
      <c r="B2517" s="33" t="b">
        <f aca="false">_xlfn.ISFORMULA(Projection!Q90)</f>
        <v>1</v>
      </c>
    </row>
    <row r="2518" customFormat="false" ht="22" hidden="false" customHeight="true" outlineLevel="0" collapsed="false">
      <c r="A2518" s="33" t="s">
        <v>2751</v>
      </c>
      <c r="B2518" s="33" t="b">
        <f aca="false">_xlfn.ISFORMULA(Projection!R90)</f>
        <v>1</v>
      </c>
    </row>
    <row r="2519" customFormat="false" ht="22" hidden="false" customHeight="true" outlineLevel="0" collapsed="false">
      <c r="A2519" s="33" t="s">
        <v>2752</v>
      </c>
      <c r="B2519" s="33" t="b">
        <f aca="false">_xlfn.ISFORMULA(Projection!S90)</f>
        <v>1</v>
      </c>
    </row>
    <row r="2520" customFormat="false" ht="22" hidden="false" customHeight="true" outlineLevel="0" collapsed="false">
      <c r="A2520" s="33" t="s">
        <v>2753</v>
      </c>
      <c r="B2520" s="33" t="b">
        <f aca="false">_xlfn.ISFORMULA(Projection!B91)</f>
        <v>1</v>
      </c>
    </row>
    <row r="2521" customFormat="false" ht="22" hidden="false" customHeight="true" outlineLevel="0" collapsed="false">
      <c r="A2521" s="33" t="s">
        <v>2754</v>
      </c>
      <c r="B2521" s="33" t="b">
        <f aca="false">_xlfn.ISFORMULA(Projection!C91)</f>
        <v>1</v>
      </c>
    </row>
    <row r="2522" customFormat="false" ht="22" hidden="false" customHeight="true" outlineLevel="0" collapsed="false">
      <c r="A2522" s="33" t="s">
        <v>2755</v>
      </c>
      <c r="B2522" s="33" t="b">
        <f aca="false">_xlfn.ISFORMULA(Projection!D91)</f>
        <v>1</v>
      </c>
    </row>
    <row r="2523" customFormat="false" ht="22" hidden="false" customHeight="true" outlineLevel="0" collapsed="false">
      <c r="A2523" s="33" t="s">
        <v>2756</v>
      </c>
      <c r="B2523" s="33" t="b">
        <f aca="false">_xlfn.ISFORMULA(Projection!E91)</f>
        <v>1</v>
      </c>
    </row>
    <row r="2524" customFormat="false" ht="22" hidden="false" customHeight="true" outlineLevel="0" collapsed="false">
      <c r="A2524" s="33" t="s">
        <v>2757</v>
      </c>
      <c r="B2524" s="33" t="b">
        <f aca="false">_xlfn.ISFORMULA(Projection!F91)</f>
        <v>1</v>
      </c>
    </row>
    <row r="2525" customFormat="false" ht="22" hidden="false" customHeight="true" outlineLevel="0" collapsed="false">
      <c r="A2525" s="33" t="s">
        <v>2758</v>
      </c>
      <c r="B2525" s="33" t="b">
        <f aca="false">_xlfn.ISFORMULA(Projection!G91)</f>
        <v>1</v>
      </c>
    </row>
    <row r="2526" customFormat="false" ht="22" hidden="false" customHeight="true" outlineLevel="0" collapsed="false">
      <c r="A2526" s="33" t="s">
        <v>2759</v>
      </c>
      <c r="B2526" s="33" t="b">
        <f aca="false">_xlfn.ISFORMULA(Projection!H91)</f>
        <v>1</v>
      </c>
    </row>
    <row r="2527" customFormat="false" ht="22" hidden="false" customHeight="true" outlineLevel="0" collapsed="false">
      <c r="A2527" s="33" t="s">
        <v>2760</v>
      </c>
      <c r="B2527" s="33" t="b">
        <f aca="false">_xlfn.ISFORMULA(Projection!I91)</f>
        <v>1</v>
      </c>
    </row>
    <row r="2528" customFormat="false" ht="22" hidden="false" customHeight="true" outlineLevel="0" collapsed="false">
      <c r="A2528" s="33" t="s">
        <v>2761</v>
      </c>
      <c r="B2528" s="33" t="b">
        <f aca="false">_xlfn.ISFORMULA(Projection!J91)</f>
        <v>1</v>
      </c>
    </row>
    <row r="2529" customFormat="false" ht="22" hidden="false" customHeight="true" outlineLevel="0" collapsed="false">
      <c r="A2529" s="33" t="s">
        <v>2762</v>
      </c>
      <c r="B2529" s="33" t="b">
        <f aca="false">_xlfn.ISFORMULA(Projection!K91)</f>
        <v>1</v>
      </c>
    </row>
    <row r="2530" customFormat="false" ht="22" hidden="false" customHeight="true" outlineLevel="0" collapsed="false">
      <c r="A2530" s="33" t="s">
        <v>2763</v>
      </c>
      <c r="B2530" s="33" t="b">
        <f aca="false">_xlfn.ISFORMULA(Projection!L91)</f>
        <v>1</v>
      </c>
    </row>
    <row r="2531" customFormat="false" ht="22" hidden="false" customHeight="true" outlineLevel="0" collapsed="false">
      <c r="A2531" s="33" t="s">
        <v>2764</v>
      </c>
      <c r="B2531" s="33" t="b">
        <f aca="false">_xlfn.ISFORMULA(Projection!M91)</f>
        <v>1</v>
      </c>
    </row>
    <row r="2532" customFormat="false" ht="22" hidden="false" customHeight="true" outlineLevel="0" collapsed="false">
      <c r="A2532" s="33" t="s">
        <v>2765</v>
      </c>
      <c r="B2532" s="33" t="b">
        <f aca="false">_xlfn.ISFORMULA(Projection!N91)</f>
        <v>1</v>
      </c>
    </row>
    <row r="2533" customFormat="false" ht="22" hidden="false" customHeight="true" outlineLevel="0" collapsed="false">
      <c r="A2533" s="33" t="s">
        <v>2766</v>
      </c>
      <c r="B2533" s="33" t="b">
        <f aca="false">_xlfn.ISFORMULA(Projection!O91)</f>
        <v>1</v>
      </c>
    </row>
    <row r="2534" customFormat="false" ht="22" hidden="false" customHeight="true" outlineLevel="0" collapsed="false">
      <c r="A2534" s="33" t="s">
        <v>2767</v>
      </c>
      <c r="B2534" s="33" t="b">
        <f aca="false">_xlfn.ISFORMULA(Projection!P91)</f>
        <v>1</v>
      </c>
    </row>
    <row r="2535" customFormat="false" ht="22" hidden="false" customHeight="true" outlineLevel="0" collapsed="false">
      <c r="A2535" s="33" t="s">
        <v>2768</v>
      </c>
      <c r="B2535" s="33" t="b">
        <f aca="false">_xlfn.ISFORMULA(Projection!Q91)</f>
        <v>1</v>
      </c>
    </row>
    <row r="2536" customFormat="false" ht="22" hidden="false" customHeight="true" outlineLevel="0" collapsed="false">
      <c r="A2536" s="33" t="s">
        <v>2769</v>
      </c>
      <c r="B2536" s="33" t="b">
        <f aca="false">_xlfn.ISFORMULA(Projection!R91)</f>
        <v>1</v>
      </c>
    </row>
    <row r="2537" customFormat="false" ht="22" hidden="false" customHeight="true" outlineLevel="0" collapsed="false">
      <c r="A2537" s="33" t="s">
        <v>2770</v>
      </c>
      <c r="B2537" s="33" t="b">
        <f aca="false">_xlfn.ISFORMULA(Projection!S91)</f>
        <v>1</v>
      </c>
    </row>
    <row r="2538" customFormat="false" ht="22" hidden="false" customHeight="true" outlineLevel="0" collapsed="false">
      <c r="A2538" s="33" t="s">
        <v>2771</v>
      </c>
      <c r="B2538" s="33" t="b">
        <f aca="false">_xlfn.ISFORMULA(Projection!B92)</f>
        <v>1</v>
      </c>
    </row>
    <row r="2539" customFormat="false" ht="22" hidden="false" customHeight="true" outlineLevel="0" collapsed="false">
      <c r="A2539" s="33" t="s">
        <v>2772</v>
      </c>
      <c r="B2539" s="33" t="b">
        <f aca="false">_xlfn.ISFORMULA(Projection!C92)</f>
        <v>1</v>
      </c>
    </row>
    <row r="2540" customFormat="false" ht="22" hidden="false" customHeight="true" outlineLevel="0" collapsed="false">
      <c r="A2540" s="33" t="s">
        <v>2773</v>
      </c>
      <c r="B2540" s="33" t="b">
        <f aca="false">_xlfn.ISFORMULA(Projection!D92)</f>
        <v>1</v>
      </c>
    </row>
    <row r="2541" customFormat="false" ht="22" hidden="false" customHeight="true" outlineLevel="0" collapsed="false">
      <c r="A2541" s="33" t="s">
        <v>2774</v>
      </c>
      <c r="B2541" s="33" t="b">
        <f aca="false">_xlfn.ISFORMULA(Projection!E92)</f>
        <v>1</v>
      </c>
    </row>
    <row r="2542" customFormat="false" ht="22" hidden="false" customHeight="true" outlineLevel="0" collapsed="false">
      <c r="A2542" s="33" t="s">
        <v>2775</v>
      </c>
      <c r="B2542" s="33" t="b">
        <f aca="false">_xlfn.ISFORMULA(Projection!F92)</f>
        <v>1</v>
      </c>
    </row>
    <row r="2543" customFormat="false" ht="22" hidden="false" customHeight="true" outlineLevel="0" collapsed="false">
      <c r="A2543" s="33" t="s">
        <v>2776</v>
      </c>
      <c r="B2543" s="33" t="b">
        <f aca="false">_xlfn.ISFORMULA(Projection!G92)</f>
        <v>1</v>
      </c>
    </row>
    <row r="2544" customFormat="false" ht="22" hidden="false" customHeight="true" outlineLevel="0" collapsed="false">
      <c r="A2544" s="33" t="s">
        <v>2777</v>
      </c>
      <c r="B2544" s="33" t="b">
        <f aca="false">_xlfn.ISFORMULA(Projection!H92)</f>
        <v>1</v>
      </c>
    </row>
    <row r="2545" customFormat="false" ht="22" hidden="false" customHeight="true" outlineLevel="0" collapsed="false">
      <c r="A2545" s="33" t="s">
        <v>2778</v>
      </c>
      <c r="B2545" s="33" t="b">
        <f aca="false">_xlfn.ISFORMULA(Projection!I92)</f>
        <v>1</v>
      </c>
    </row>
    <row r="2546" customFormat="false" ht="22" hidden="false" customHeight="true" outlineLevel="0" collapsed="false">
      <c r="A2546" s="33" t="s">
        <v>2779</v>
      </c>
      <c r="B2546" s="33" t="b">
        <f aca="false">_xlfn.ISFORMULA(Projection!J92)</f>
        <v>1</v>
      </c>
    </row>
    <row r="2547" customFormat="false" ht="22" hidden="false" customHeight="true" outlineLevel="0" collapsed="false">
      <c r="A2547" s="33" t="s">
        <v>2780</v>
      </c>
      <c r="B2547" s="33" t="b">
        <f aca="false">_xlfn.ISFORMULA(Projection!K92)</f>
        <v>1</v>
      </c>
    </row>
    <row r="2548" customFormat="false" ht="22" hidden="false" customHeight="true" outlineLevel="0" collapsed="false">
      <c r="A2548" s="33" t="s">
        <v>2781</v>
      </c>
      <c r="B2548" s="33" t="b">
        <f aca="false">_xlfn.ISFORMULA(Projection!L92)</f>
        <v>1</v>
      </c>
    </row>
    <row r="2549" customFormat="false" ht="22" hidden="false" customHeight="true" outlineLevel="0" collapsed="false">
      <c r="A2549" s="33" t="s">
        <v>2782</v>
      </c>
      <c r="B2549" s="33" t="b">
        <f aca="false">_xlfn.ISFORMULA(Projection!M92)</f>
        <v>1</v>
      </c>
    </row>
    <row r="2550" customFormat="false" ht="22" hidden="false" customHeight="true" outlineLevel="0" collapsed="false">
      <c r="A2550" s="33" t="s">
        <v>2783</v>
      </c>
      <c r="B2550" s="33" t="b">
        <f aca="false">_xlfn.ISFORMULA(Projection!N92)</f>
        <v>1</v>
      </c>
    </row>
    <row r="2551" customFormat="false" ht="22" hidden="false" customHeight="true" outlineLevel="0" collapsed="false">
      <c r="A2551" s="33" t="s">
        <v>2784</v>
      </c>
      <c r="B2551" s="33" t="b">
        <f aca="false">_xlfn.ISFORMULA(Projection!O92)</f>
        <v>1</v>
      </c>
    </row>
    <row r="2552" customFormat="false" ht="22" hidden="false" customHeight="true" outlineLevel="0" collapsed="false">
      <c r="A2552" s="33" t="s">
        <v>2785</v>
      </c>
      <c r="B2552" s="33" t="b">
        <f aca="false">_xlfn.ISFORMULA(Projection!P92)</f>
        <v>1</v>
      </c>
    </row>
    <row r="2553" customFormat="false" ht="22" hidden="false" customHeight="true" outlineLevel="0" collapsed="false">
      <c r="A2553" s="33" t="s">
        <v>2786</v>
      </c>
      <c r="B2553" s="33" t="b">
        <f aca="false">_xlfn.ISFORMULA(Projection!Q92)</f>
        <v>1</v>
      </c>
    </row>
    <row r="2554" customFormat="false" ht="22" hidden="false" customHeight="true" outlineLevel="0" collapsed="false">
      <c r="A2554" s="33" t="s">
        <v>2787</v>
      </c>
      <c r="B2554" s="33" t="b">
        <f aca="false">_xlfn.ISFORMULA(Projection!R92)</f>
        <v>1</v>
      </c>
    </row>
    <row r="2555" customFormat="false" ht="22" hidden="false" customHeight="true" outlineLevel="0" collapsed="false">
      <c r="A2555" s="33" t="s">
        <v>2788</v>
      </c>
      <c r="B2555" s="33" t="b">
        <f aca="false">_xlfn.ISFORMULA(Projection!S92)</f>
        <v>1</v>
      </c>
    </row>
    <row r="2556" customFormat="false" ht="22" hidden="false" customHeight="true" outlineLevel="0" collapsed="false">
      <c r="A2556" s="33" t="s">
        <v>2789</v>
      </c>
      <c r="B2556" s="33" t="b">
        <f aca="false">_xlfn.ISFORMULA(Projection!B93)</f>
        <v>1</v>
      </c>
    </row>
    <row r="2557" customFormat="false" ht="22" hidden="false" customHeight="true" outlineLevel="0" collapsed="false">
      <c r="A2557" s="33" t="s">
        <v>2790</v>
      </c>
      <c r="B2557" s="33" t="b">
        <f aca="false">_xlfn.ISFORMULA(Projection!C93)</f>
        <v>1</v>
      </c>
    </row>
    <row r="2558" customFormat="false" ht="22" hidden="false" customHeight="true" outlineLevel="0" collapsed="false">
      <c r="A2558" s="33" t="s">
        <v>2791</v>
      </c>
      <c r="B2558" s="33" t="b">
        <f aca="false">_xlfn.ISFORMULA(Projection!D93)</f>
        <v>1</v>
      </c>
    </row>
    <row r="2559" customFormat="false" ht="22" hidden="false" customHeight="true" outlineLevel="0" collapsed="false">
      <c r="A2559" s="33" t="s">
        <v>2792</v>
      </c>
      <c r="B2559" s="33" t="b">
        <f aca="false">_xlfn.ISFORMULA(Projection!E93)</f>
        <v>1</v>
      </c>
    </row>
    <row r="2560" customFormat="false" ht="22" hidden="false" customHeight="true" outlineLevel="0" collapsed="false">
      <c r="A2560" s="33" t="s">
        <v>2793</v>
      </c>
      <c r="B2560" s="33" t="b">
        <f aca="false">_xlfn.ISFORMULA(Projection!F93)</f>
        <v>1</v>
      </c>
    </row>
    <row r="2561" customFormat="false" ht="22" hidden="false" customHeight="true" outlineLevel="0" collapsed="false">
      <c r="A2561" s="33" t="s">
        <v>2794</v>
      </c>
      <c r="B2561" s="33" t="b">
        <f aca="false">_xlfn.ISFORMULA(Projection!G93)</f>
        <v>1</v>
      </c>
    </row>
    <row r="2562" customFormat="false" ht="22" hidden="false" customHeight="true" outlineLevel="0" collapsed="false">
      <c r="A2562" s="33" t="s">
        <v>2795</v>
      </c>
      <c r="B2562" s="33" t="b">
        <f aca="false">_xlfn.ISFORMULA(Projection!H93)</f>
        <v>1</v>
      </c>
    </row>
    <row r="2563" customFormat="false" ht="22" hidden="false" customHeight="true" outlineLevel="0" collapsed="false">
      <c r="A2563" s="33" t="s">
        <v>2796</v>
      </c>
      <c r="B2563" s="33" t="b">
        <f aca="false">_xlfn.ISFORMULA(Projection!I93)</f>
        <v>1</v>
      </c>
    </row>
    <row r="2564" customFormat="false" ht="22" hidden="false" customHeight="true" outlineLevel="0" collapsed="false">
      <c r="A2564" s="33" t="s">
        <v>2797</v>
      </c>
      <c r="B2564" s="33" t="b">
        <f aca="false">_xlfn.ISFORMULA(Projection!J93)</f>
        <v>1</v>
      </c>
    </row>
    <row r="2565" customFormat="false" ht="22" hidden="false" customHeight="true" outlineLevel="0" collapsed="false">
      <c r="A2565" s="33" t="s">
        <v>2798</v>
      </c>
      <c r="B2565" s="33" t="b">
        <f aca="false">_xlfn.ISFORMULA(Projection!K93)</f>
        <v>1</v>
      </c>
    </row>
    <row r="2566" customFormat="false" ht="22" hidden="false" customHeight="true" outlineLevel="0" collapsed="false">
      <c r="A2566" s="33" t="s">
        <v>2799</v>
      </c>
      <c r="B2566" s="33" t="b">
        <f aca="false">_xlfn.ISFORMULA(Projection!L93)</f>
        <v>1</v>
      </c>
    </row>
    <row r="2567" customFormat="false" ht="22" hidden="false" customHeight="true" outlineLevel="0" collapsed="false">
      <c r="A2567" s="33" t="s">
        <v>2800</v>
      </c>
      <c r="B2567" s="33" t="b">
        <f aca="false">_xlfn.ISFORMULA(Projection!M93)</f>
        <v>1</v>
      </c>
    </row>
    <row r="2568" customFormat="false" ht="22" hidden="false" customHeight="true" outlineLevel="0" collapsed="false">
      <c r="A2568" s="33" t="s">
        <v>2801</v>
      </c>
      <c r="B2568" s="33" t="b">
        <f aca="false">_xlfn.ISFORMULA(Projection!N93)</f>
        <v>1</v>
      </c>
    </row>
    <row r="2569" customFormat="false" ht="22" hidden="false" customHeight="true" outlineLevel="0" collapsed="false">
      <c r="A2569" s="33" t="s">
        <v>2802</v>
      </c>
      <c r="B2569" s="33" t="b">
        <f aca="false">_xlfn.ISFORMULA(Projection!O93)</f>
        <v>1</v>
      </c>
    </row>
    <row r="2570" customFormat="false" ht="22" hidden="false" customHeight="true" outlineLevel="0" collapsed="false">
      <c r="A2570" s="33" t="s">
        <v>2803</v>
      </c>
      <c r="B2570" s="33" t="b">
        <f aca="false">_xlfn.ISFORMULA(Projection!P93)</f>
        <v>1</v>
      </c>
    </row>
    <row r="2571" customFormat="false" ht="22" hidden="false" customHeight="true" outlineLevel="0" collapsed="false">
      <c r="A2571" s="33" t="s">
        <v>2804</v>
      </c>
      <c r="B2571" s="33" t="b">
        <f aca="false">_xlfn.ISFORMULA(Projection!Q93)</f>
        <v>1</v>
      </c>
    </row>
    <row r="2572" customFormat="false" ht="22" hidden="false" customHeight="true" outlineLevel="0" collapsed="false">
      <c r="A2572" s="33" t="s">
        <v>2805</v>
      </c>
      <c r="B2572" s="33" t="b">
        <f aca="false">_xlfn.ISFORMULA(Projection!R93)</f>
        <v>1</v>
      </c>
    </row>
    <row r="2573" customFormat="false" ht="22" hidden="false" customHeight="true" outlineLevel="0" collapsed="false">
      <c r="A2573" s="33" t="s">
        <v>2806</v>
      </c>
      <c r="B2573" s="33" t="b">
        <f aca="false">_xlfn.ISFORMULA(Projection!S93)</f>
        <v>1</v>
      </c>
    </row>
    <row r="2574" customFormat="false" ht="22" hidden="false" customHeight="true" outlineLevel="0" collapsed="false">
      <c r="A2574" s="33" t="s">
        <v>2807</v>
      </c>
      <c r="B2574" s="33" t="b">
        <f aca="false">_xlfn.ISFORMULA(Projection!B94)</f>
        <v>1</v>
      </c>
    </row>
    <row r="2575" customFormat="false" ht="22" hidden="false" customHeight="true" outlineLevel="0" collapsed="false">
      <c r="A2575" s="33" t="s">
        <v>2808</v>
      </c>
      <c r="B2575" s="33" t="b">
        <f aca="false">_xlfn.ISFORMULA(Projection!C94)</f>
        <v>1</v>
      </c>
    </row>
    <row r="2576" customFormat="false" ht="22" hidden="false" customHeight="true" outlineLevel="0" collapsed="false">
      <c r="A2576" s="33" t="s">
        <v>2809</v>
      </c>
      <c r="B2576" s="33" t="b">
        <f aca="false">_xlfn.ISFORMULA(Projection!D94)</f>
        <v>1</v>
      </c>
    </row>
    <row r="2577" customFormat="false" ht="22" hidden="false" customHeight="true" outlineLevel="0" collapsed="false">
      <c r="A2577" s="33" t="s">
        <v>2810</v>
      </c>
      <c r="B2577" s="33" t="b">
        <f aca="false">_xlfn.ISFORMULA(Projection!E94)</f>
        <v>1</v>
      </c>
    </row>
    <row r="2578" customFormat="false" ht="22" hidden="false" customHeight="true" outlineLevel="0" collapsed="false">
      <c r="A2578" s="33" t="s">
        <v>2811</v>
      </c>
      <c r="B2578" s="33" t="b">
        <f aca="false">_xlfn.ISFORMULA(Projection!F94)</f>
        <v>1</v>
      </c>
    </row>
    <row r="2579" customFormat="false" ht="22" hidden="false" customHeight="true" outlineLevel="0" collapsed="false">
      <c r="A2579" s="33" t="s">
        <v>2812</v>
      </c>
      <c r="B2579" s="33" t="b">
        <f aca="false">_xlfn.ISFORMULA(Projection!G94)</f>
        <v>1</v>
      </c>
    </row>
    <row r="2580" customFormat="false" ht="22" hidden="false" customHeight="true" outlineLevel="0" collapsed="false">
      <c r="A2580" s="33" t="s">
        <v>2813</v>
      </c>
      <c r="B2580" s="33" t="b">
        <f aca="false">_xlfn.ISFORMULA(Projection!H94)</f>
        <v>1</v>
      </c>
    </row>
    <row r="2581" customFormat="false" ht="22" hidden="false" customHeight="true" outlineLevel="0" collapsed="false">
      <c r="A2581" s="33" t="s">
        <v>2814</v>
      </c>
      <c r="B2581" s="33" t="b">
        <f aca="false">_xlfn.ISFORMULA(Projection!I94)</f>
        <v>1</v>
      </c>
    </row>
    <row r="2582" customFormat="false" ht="22" hidden="false" customHeight="true" outlineLevel="0" collapsed="false">
      <c r="A2582" s="33" t="s">
        <v>2815</v>
      </c>
      <c r="B2582" s="33" t="b">
        <f aca="false">_xlfn.ISFORMULA(Projection!J94)</f>
        <v>1</v>
      </c>
    </row>
    <row r="2583" customFormat="false" ht="22" hidden="false" customHeight="true" outlineLevel="0" collapsed="false">
      <c r="A2583" s="33" t="s">
        <v>2816</v>
      </c>
      <c r="B2583" s="33" t="b">
        <f aca="false">_xlfn.ISFORMULA(Projection!K94)</f>
        <v>1</v>
      </c>
    </row>
    <row r="2584" customFormat="false" ht="22" hidden="false" customHeight="true" outlineLevel="0" collapsed="false">
      <c r="A2584" s="33" t="s">
        <v>2817</v>
      </c>
      <c r="B2584" s="33" t="b">
        <f aca="false">_xlfn.ISFORMULA(Projection!L94)</f>
        <v>1</v>
      </c>
    </row>
    <row r="2585" customFormat="false" ht="22" hidden="false" customHeight="true" outlineLevel="0" collapsed="false">
      <c r="A2585" s="33" t="s">
        <v>2818</v>
      </c>
      <c r="B2585" s="33" t="b">
        <f aca="false">_xlfn.ISFORMULA(Projection!M94)</f>
        <v>1</v>
      </c>
    </row>
    <row r="2586" customFormat="false" ht="22" hidden="false" customHeight="true" outlineLevel="0" collapsed="false">
      <c r="A2586" s="33" t="s">
        <v>2819</v>
      </c>
      <c r="B2586" s="33" t="b">
        <f aca="false">_xlfn.ISFORMULA(Projection!N94)</f>
        <v>1</v>
      </c>
    </row>
    <row r="2587" customFormat="false" ht="22" hidden="false" customHeight="true" outlineLevel="0" collapsed="false">
      <c r="A2587" s="33" t="s">
        <v>2820</v>
      </c>
      <c r="B2587" s="33" t="b">
        <f aca="false">_xlfn.ISFORMULA(Projection!O94)</f>
        <v>1</v>
      </c>
    </row>
    <row r="2588" customFormat="false" ht="22" hidden="false" customHeight="true" outlineLevel="0" collapsed="false">
      <c r="A2588" s="33" t="s">
        <v>2821</v>
      </c>
      <c r="B2588" s="33" t="b">
        <f aca="false">_xlfn.ISFORMULA(Projection!P94)</f>
        <v>1</v>
      </c>
    </row>
    <row r="2589" customFormat="false" ht="22" hidden="false" customHeight="true" outlineLevel="0" collapsed="false">
      <c r="A2589" s="33" t="s">
        <v>2822</v>
      </c>
      <c r="B2589" s="33" t="b">
        <f aca="false">_xlfn.ISFORMULA(Projection!Q94)</f>
        <v>1</v>
      </c>
    </row>
    <row r="2590" customFormat="false" ht="22" hidden="false" customHeight="true" outlineLevel="0" collapsed="false">
      <c r="A2590" s="33" t="s">
        <v>2823</v>
      </c>
      <c r="B2590" s="33" t="b">
        <f aca="false">_xlfn.ISFORMULA(Projection!R94)</f>
        <v>1</v>
      </c>
    </row>
    <row r="2591" customFormat="false" ht="22" hidden="false" customHeight="true" outlineLevel="0" collapsed="false">
      <c r="A2591" s="33" t="s">
        <v>2824</v>
      </c>
      <c r="B2591" s="33" t="b">
        <f aca="false">_xlfn.ISFORMULA(Projection!S94)</f>
        <v>1</v>
      </c>
    </row>
    <row r="2592" customFormat="false" ht="22" hidden="false" customHeight="true" outlineLevel="0" collapsed="false">
      <c r="A2592" s="33" t="s">
        <v>2825</v>
      </c>
      <c r="B2592" s="33" t="b">
        <f aca="false">_xlfn.ISFORMULA(Projection!B95)</f>
        <v>1</v>
      </c>
    </row>
    <row r="2593" customFormat="false" ht="22" hidden="false" customHeight="true" outlineLevel="0" collapsed="false">
      <c r="A2593" s="33" t="s">
        <v>2826</v>
      </c>
      <c r="B2593" s="33" t="b">
        <f aca="false">_xlfn.ISFORMULA(Projection!C95)</f>
        <v>1</v>
      </c>
    </row>
    <row r="2594" customFormat="false" ht="22" hidden="false" customHeight="true" outlineLevel="0" collapsed="false">
      <c r="A2594" s="33" t="s">
        <v>2827</v>
      </c>
      <c r="B2594" s="33" t="b">
        <f aca="false">_xlfn.ISFORMULA(Projection!D95)</f>
        <v>1</v>
      </c>
    </row>
    <row r="2595" customFormat="false" ht="22" hidden="false" customHeight="true" outlineLevel="0" collapsed="false">
      <c r="A2595" s="33" t="s">
        <v>2828</v>
      </c>
      <c r="B2595" s="33" t="b">
        <f aca="false">_xlfn.ISFORMULA(Projection!E95)</f>
        <v>1</v>
      </c>
    </row>
    <row r="2596" customFormat="false" ht="22" hidden="false" customHeight="true" outlineLevel="0" collapsed="false">
      <c r="A2596" s="33" t="s">
        <v>2829</v>
      </c>
      <c r="B2596" s="33" t="b">
        <f aca="false">_xlfn.ISFORMULA(Projection!F95)</f>
        <v>1</v>
      </c>
    </row>
    <row r="2597" customFormat="false" ht="22" hidden="false" customHeight="true" outlineLevel="0" collapsed="false">
      <c r="A2597" s="33" t="s">
        <v>2830</v>
      </c>
      <c r="B2597" s="33" t="b">
        <f aca="false">_xlfn.ISFORMULA(Projection!G95)</f>
        <v>1</v>
      </c>
    </row>
    <row r="2598" customFormat="false" ht="22" hidden="false" customHeight="true" outlineLevel="0" collapsed="false">
      <c r="A2598" s="33" t="s">
        <v>2831</v>
      </c>
      <c r="B2598" s="33" t="b">
        <f aca="false">_xlfn.ISFORMULA(Projection!H95)</f>
        <v>1</v>
      </c>
    </row>
    <row r="2599" customFormat="false" ht="22" hidden="false" customHeight="true" outlineLevel="0" collapsed="false">
      <c r="A2599" s="33" t="s">
        <v>2832</v>
      </c>
      <c r="B2599" s="33" t="b">
        <f aca="false">_xlfn.ISFORMULA(Projection!I95)</f>
        <v>1</v>
      </c>
    </row>
    <row r="2600" customFormat="false" ht="22" hidden="false" customHeight="true" outlineLevel="0" collapsed="false">
      <c r="A2600" s="33" t="s">
        <v>2833</v>
      </c>
      <c r="B2600" s="33" t="b">
        <f aca="false">_xlfn.ISFORMULA(Projection!J95)</f>
        <v>1</v>
      </c>
    </row>
    <row r="2601" customFormat="false" ht="22" hidden="false" customHeight="true" outlineLevel="0" collapsed="false">
      <c r="A2601" s="33" t="s">
        <v>2834</v>
      </c>
      <c r="B2601" s="33" t="b">
        <f aca="false">_xlfn.ISFORMULA(Projection!K95)</f>
        <v>1</v>
      </c>
    </row>
    <row r="2602" customFormat="false" ht="22" hidden="false" customHeight="true" outlineLevel="0" collapsed="false">
      <c r="A2602" s="33" t="s">
        <v>2835</v>
      </c>
      <c r="B2602" s="33" t="b">
        <f aca="false">_xlfn.ISFORMULA(Projection!L95)</f>
        <v>1</v>
      </c>
    </row>
    <row r="2603" customFormat="false" ht="22" hidden="false" customHeight="true" outlineLevel="0" collapsed="false">
      <c r="A2603" s="33" t="s">
        <v>2836</v>
      </c>
      <c r="B2603" s="33" t="b">
        <f aca="false">_xlfn.ISFORMULA(Projection!M95)</f>
        <v>1</v>
      </c>
    </row>
    <row r="2604" customFormat="false" ht="22" hidden="false" customHeight="true" outlineLevel="0" collapsed="false">
      <c r="A2604" s="33" t="s">
        <v>2837</v>
      </c>
      <c r="B2604" s="33" t="b">
        <f aca="false">_xlfn.ISFORMULA(Projection!N95)</f>
        <v>1</v>
      </c>
    </row>
    <row r="2605" customFormat="false" ht="22" hidden="false" customHeight="true" outlineLevel="0" collapsed="false">
      <c r="A2605" s="33" t="s">
        <v>2838</v>
      </c>
      <c r="B2605" s="33" t="b">
        <f aca="false">_xlfn.ISFORMULA(Projection!O95)</f>
        <v>1</v>
      </c>
    </row>
    <row r="2606" customFormat="false" ht="22" hidden="false" customHeight="true" outlineLevel="0" collapsed="false">
      <c r="A2606" s="33" t="s">
        <v>2839</v>
      </c>
      <c r="B2606" s="33" t="b">
        <f aca="false">_xlfn.ISFORMULA(Projection!P95)</f>
        <v>1</v>
      </c>
    </row>
    <row r="2607" customFormat="false" ht="22" hidden="false" customHeight="true" outlineLevel="0" collapsed="false">
      <c r="A2607" s="33" t="s">
        <v>2840</v>
      </c>
      <c r="B2607" s="33" t="b">
        <f aca="false">_xlfn.ISFORMULA(Projection!Q95)</f>
        <v>1</v>
      </c>
    </row>
    <row r="2608" customFormat="false" ht="22" hidden="false" customHeight="true" outlineLevel="0" collapsed="false">
      <c r="A2608" s="33" t="s">
        <v>2841</v>
      </c>
      <c r="B2608" s="33" t="b">
        <f aca="false">_xlfn.ISFORMULA(Projection!R95)</f>
        <v>1</v>
      </c>
    </row>
    <row r="2609" customFormat="false" ht="22" hidden="false" customHeight="true" outlineLevel="0" collapsed="false">
      <c r="A2609" s="33" t="s">
        <v>2842</v>
      </c>
      <c r="B2609" s="33" t="b">
        <f aca="false">_xlfn.ISFORMULA(Projection!S95)</f>
        <v>1</v>
      </c>
    </row>
    <row r="2610" customFormat="false" ht="22" hidden="false" customHeight="true" outlineLevel="0" collapsed="false">
      <c r="A2610" s="33" t="s">
        <v>2843</v>
      </c>
      <c r="B2610" s="33" t="b">
        <f aca="false">_xlfn.ISFORMULA(Projection!B96)</f>
        <v>1</v>
      </c>
    </row>
    <row r="2611" customFormat="false" ht="22" hidden="false" customHeight="true" outlineLevel="0" collapsed="false">
      <c r="A2611" s="33" t="s">
        <v>2844</v>
      </c>
      <c r="B2611" s="33" t="b">
        <f aca="false">_xlfn.ISFORMULA(Projection!C96)</f>
        <v>1</v>
      </c>
    </row>
    <row r="2612" customFormat="false" ht="22" hidden="false" customHeight="true" outlineLevel="0" collapsed="false">
      <c r="A2612" s="33" t="s">
        <v>2845</v>
      </c>
      <c r="B2612" s="33" t="b">
        <f aca="false">_xlfn.ISFORMULA(Projection!D96)</f>
        <v>1</v>
      </c>
    </row>
    <row r="2613" customFormat="false" ht="22" hidden="false" customHeight="true" outlineLevel="0" collapsed="false">
      <c r="A2613" s="33" t="s">
        <v>2846</v>
      </c>
      <c r="B2613" s="33" t="b">
        <f aca="false">_xlfn.ISFORMULA(Projection!E96)</f>
        <v>1</v>
      </c>
    </row>
    <row r="2614" customFormat="false" ht="22" hidden="false" customHeight="true" outlineLevel="0" collapsed="false">
      <c r="A2614" s="33" t="s">
        <v>2847</v>
      </c>
      <c r="B2614" s="33" t="b">
        <f aca="false">_xlfn.ISFORMULA(Projection!F96)</f>
        <v>1</v>
      </c>
    </row>
    <row r="2615" customFormat="false" ht="22" hidden="false" customHeight="true" outlineLevel="0" collapsed="false">
      <c r="A2615" s="33" t="s">
        <v>2848</v>
      </c>
      <c r="B2615" s="33" t="b">
        <f aca="false">_xlfn.ISFORMULA(Projection!G96)</f>
        <v>1</v>
      </c>
    </row>
    <row r="2616" customFormat="false" ht="22" hidden="false" customHeight="true" outlineLevel="0" collapsed="false">
      <c r="A2616" s="33" t="s">
        <v>2849</v>
      </c>
      <c r="B2616" s="33" t="b">
        <f aca="false">_xlfn.ISFORMULA(Projection!H96)</f>
        <v>1</v>
      </c>
    </row>
    <row r="2617" customFormat="false" ht="22" hidden="false" customHeight="true" outlineLevel="0" collapsed="false">
      <c r="A2617" s="33" t="s">
        <v>2850</v>
      </c>
      <c r="B2617" s="33" t="b">
        <f aca="false">_xlfn.ISFORMULA(Projection!I96)</f>
        <v>1</v>
      </c>
    </row>
    <row r="2618" customFormat="false" ht="22" hidden="false" customHeight="true" outlineLevel="0" collapsed="false">
      <c r="A2618" s="33" t="s">
        <v>2851</v>
      </c>
      <c r="B2618" s="33" t="b">
        <f aca="false">_xlfn.ISFORMULA(Projection!J96)</f>
        <v>1</v>
      </c>
    </row>
    <row r="2619" customFormat="false" ht="22" hidden="false" customHeight="true" outlineLevel="0" collapsed="false">
      <c r="A2619" s="33" t="s">
        <v>2852</v>
      </c>
      <c r="B2619" s="33" t="b">
        <f aca="false">_xlfn.ISFORMULA(Projection!K96)</f>
        <v>1</v>
      </c>
    </row>
    <row r="2620" customFormat="false" ht="22" hidden="false" customHeight="true" outlineLevel="0" collapsed="false">
      <c r="A2620" s="33" t="s">
        <v>2853</v>
      </c>
      <c r="B2620" s="33" t="b">
        <f aca="false">_xlfn.ISFORMULA(Projection!L96)</f>
        <v>1</v>
      </c>
    </row>
    <row r="2621" customFormat="false" ht="22" hidden="false" customHeight="true" outlineLevel="0" collapsed="false">
      <c r="A2621" s="33" t="s">
        <v>2854</v>
      </c>
      <c r="B2621" s="33" t="b">
        <f aca="false">_xlfn.ISFORMULA(Projection!M96)</f>
        <v>1</v>
      </c>
    </row>
    <row r="2622" customFormat="false" ht="22" hidden="false" customHeight="true" outlineLevel="0" collapsed="false">
      <c r="A2622" s="33" t="s">
        <v>2855</v>
      </c>
      <c r="B2622" s="33" t="b">
        <f aca="false">_xlfn.ISFORMULA(Projection!N96)</f>
        <v>1</v>
      </c>
    </row>
    <row r="2623" customFormat="false" ht="22" hidden="false" customHeight="true" outlineLevel="0" collapsed="false">
      <c r="A2623" s="33" t="s">
        <v>2856</v>
      </c>
      <c r="B2623" s="33" t="b">
        <f aca="false">_xlfn.ISFORMULA(Projection!O96)</f>
        <v>1</v>
      </c>
    </row>
    <row r="2624" customFormat="false" ht="22" hidden="false" customHeight="true" outlineLevel="0" collapsed="false">
      <c r="A2624" s="33" t="s">
        <v>2857</v>
      </c>
      <c r="B2624" s="33" t="b">
        <f aca="false">_xlfn.ISFORMULA(Projection!P96)</f>
        <v>1</v>
      </c>
    </row>
    <row r="2625" customFormat="false" ht="22" hidden="false" customHeight="true" outlineLevel="0" collapsed="false">
      <c r="A2625" s="33" t="s">
        <v>2858</v>
      </c>
      <c r="B2625" s="33" t="b">
        <f aca="false">_xlfn.ISFORMULA(Projection!Q96)</f>
        <v>1</v>
      </c>
    </row>
    <row r="2626" customFormat="false" ht="22" hidden="false" customHeight="true" outlineLevel="0" collapsed="false">
      <c r="A2626" s="33" t="s">
        <v>2859</v>
      </c>
      <c r="B2626" s="33" t="b">
        <f aca="false">_xlfn.ISFORMULA(Projection!R96)</f>
        <v>1</v>
      </c>
    </row>
    <row r="2627" customFormat="false" ht="22" hidden="false" customHeight="true" outlineLevel="0" collapsed="false">
      <c r="A2627" s="33" t="s">
        <v>2860</v>
      </c>
      <c r="B2627" s="33" t="b">
        <f aca="false">_xlfn.ISFORMULA(Projection!S96)</f>
        <v>1</v>
      </c>
    </row>
    <row r="2628" customFormat="false" ht="22" hidden="false" customHeight="true" outlineLevel="0" collapsed="false">
      <c r="A2628" s="33" t="s">
        <v>2861</v>
      </c>
      <c r="B2628" s="33" t="b">
        <f aca="false">_xlfn.ISFORMULA(Projection!B97)</f>
        <v>1</v>
      </c>
    </row>
    <row r="2629" customFormat="false" ht="22" hidden="false" customHeight="true" outlineLevel="0" collapsed="false">
      <c r="A2629" s="33" t="s">
        <v>2862</v>
      </c>
      <c r="B2629" s="33" t="b">
        <f aca="false">_xlfn.ISFORMULA(Projection!C97)</f>
        <v>1</v>
      </c>
    </row>
    <row r="2630" customFormat="false" ht="22" hidden="false" customHeight="true" outlineLevel="0" collapsed="false">
      <c r="A2630" s="33" t="s">
        <v>2863</v>
      </c>
      <c r="B2630" s="33" t="b">
        <f aca="false">_xlfn.ISFORMULA(Projection!D97)</f>
        <v>1</v>
      </c>
    </row>
    <row r="2631" customFormat="false" ht="22" hidden="false" customHeight="true" outlineLevel="0" collapsed="false">
      <c r="A2631" s="33" t="s">
        <v>2864</v>
      </c>
      <c r="B2631" s="33" t="b">
        <f aca="false">_xlfn.ISFORMULA(Projection!E97)</f>
        <v>1</v>
      </c>
    </row>
    <row r="2632" customFormat="false" ht="22" hidden="false" customHeight="true" outlineLevel="0" collapsed="false">
      <c r="A2632" s="33" t="s">
        <v>2865</v>
      </c>
      <c r="B2632" s="33" t="b">
        <f aca="false">_xlfn.ISFORMULA(Projection!F97)</f>
        <v>1</v>
      </c>
    </row>
    <row r="2633" customFormat="false" ht="22" hidden="false" customHeight="true" outlineLevel="0" collapsed="false">
      <c r="A2633" s="33" t="s">
        <v>2866</v>
      </c>
      <c r="B2633" s="33" t="b">
        <f aca="false">_xlfn.ISFORMULA(Projection!G97)</f>
        <v>1</v>
      </c>
    </row>
    <row r="2634" customFormat="false" ht="22" hidden="false" customHeight="true" outlineLevel="0" collapsed="false">
      <c r="A2634" s="33" t="s">
        <v>2867</v>
      </c>
      <c r="B2634" s="33" t="b">
        <f aca="false">_xlfn.ISFORMULA(Projection!H97)</f>
        <v>1</v>
      </c>
    </row>
    <row r="2635" customFormat="false" ht="22" hidden="false" customHeight="true" outlineLevel="0" collapsed="false">
      <c r="A2635" s="33" t="s">
        <v>2868</v>
      </c>
      <c r="B2635" s="33" t="b">
        <f aca="false">_xlfn.ISFORMULA(Projection!I97)</f>
        <v>1</v>
      </c>
    </row>
    <row r="2636" customFormat="false" ht="22" hidden="false" customHeight="true" outlineLevel="0" collapsed="false">
      <c r="A2636" s="33" t="s">
        <v>2869</v>
      </c>
      <c r="B2636" s="33" t="b">
        <f aca="false">_xlfn.ISFORMULA(Projection!J97)</f>
        <v>1</v>
      </c>
    </row>
    <row r="2637" customFormat="false" ht="22" hidden="false" customHeight="true" outlineLevel="0" collapsed="false">
      <c r="A2637" s="33" t="s">
        <v>2870</v>
      </c>
      <c r="B2637" s="33" t="b">
        <f aca="false">_xlfn.ISFORMULA(Projection!K97)</f>
        <v>1</v>
      </c>
    </row>
    <row r="2638" customFormat="false" ht="22" hidden="false" customHeight="true" outlineLevel="0" collapsed="false">
      <c r="A2638" s="33" t="s">
        <v>2871</v>
      </c>
      <c r="B2638" s="33" t="b">
        <f aca="false">_xlfn.ISFORMULA(Projection!L97)</f>
        <v>1</v>
      </c>
    </row>
    <row r="2639" customFormat="false" ht="22" hidden="false" customHeight="true" outlineLevel="0" collapsed="false">
      <c r="A2639" s="33" t="s">
        <v>2872</v>
      </c>
      <c r="B2639" s="33" t="b">
        <f aca="false">_xlfn.ISFORMULA(Projection!M97)</f>
        <v>1</v>
      </c>
    </row>
    <row r="2640" customFormat="false" ht="22" hidden="false" customHeight="true" outlineLevel="0" collapsed="false">
      <c r="A2640" s="33" t="s">
        <v>2873</v>
      </c>
      <c r="B2640" s="33" t="b">
        <f aca="false">_xlfn.ISFORMULA(Projection!N97)</f>
        <v>1</v>
      </c>
    </row>
    <row r="2641" customFormat="false" ht="22" hidden="false" customHeight="true" outlineLevel="0" collapsed="false">
      <c r="A2641" s="33" t="s">
        <v>2874</v>
      </c>
      <c r="B2641" s="33" t="b">
        <f aca="false">_xlfn.ISFORMULA(Projection!O97)</f>
        <v>1</v>
      </c>
    </row>
    <row r="2642" customFormat="false" ht="22" hidden="false" customHeight="true" outlineLevel="0" collapsed="false">
      <c r="A2642" s="33" t="s">
        <v>2875</v>
      </c>
      <c r="B2642" s="33" t="b">
        <f aca="false">_xlfn.ISFORMULA(Projection!P97)</f>
        <v>1</v>
      </c>
    </row>
    <row r="2643" customFormat="false" ht="22" hidden="false" customHeight="true" outlineLevel="0" collapsed="false">
      <c r="A2643" s="33" t="s">
        <v>2876</v>
      </c>
      <c r="B2643" s="33" t="b">
        <f aca="false">_xlfn.ISFORMULA(Projection!Q97)</f>
        <v>1</v>
      </c>
    </row>
    <row r="2644" customFormat="false" ht="22" hidden="false" customHeight="true" outlineLevel="0" collapsed="false">
      <c r="A2644" s="33" t="s">
        <v>2877</v>
      </c>
      <c r="B2644" s="33" t="b">
        <f aca="false">_xlfn.ISFORMULA(Projection!R97)</f>
        <v>1</v>
      </c>
    </row>
    <row r="2645" customFormat="false" ht="22" hidden="false" customHeight="true" outlineLevel="0" collapsed="false">
      <c r="A2645" s="33" t="s">
        <v>2878</v>
      </c>
      <c r="B2645" s="33" t="b">
        <f aca="false">_xlfn.ISFORMULA(Projection!S97)</f>
        <v>1</v>
      </c>
    </row>
    <row r="2646" customFormat="false" ht="22" hidden="false" customHeight="true" outlineLevel="0" collapsed="false">
      <c r="A2646" s="33" t="s">
        <v>2879</v>
      </c>
      <c r="B2646" s="33" t="b">
        <f aca="false">_xlfn.ISFORMULA(Projection!B98)</f>
        <v>1</v>
      </c>
    </row>
    <row r="2647" customFormat="false" ht="22" hidden="false" customHeight="true" outlineLevel="0" collapsed="false">
      <c r="A2647" s="33" t="s">
        <v>2880</v>
      </c>
      <c r="B2647" s="33" t="b">
        <f aca="false">_xlfn.ISFORMULA(Projection!C98)</f>
        <v>1</v>
      </c>
    </row>
    <row r="2648" customFormat="false" ht="22" hidden="false" customHeight="true" outlineLevel="0" collapsed="false">
      <c r="A2648" s="33" t="s">
        <v>2881</v>
      </c>
      <c r="B2648" s="33" t="b">
        <f aca="false">_xlfn.ISFORMULA(Projection!D98)</f>
        <v>1</v>
      </c>
    </row>
    <row r="2649" customFormat="false" ht="22" hidden="false" customHeight="true" outlineLevel="0" collapsed="false">
      <c r="A2649" s="33" t="s">
        <v>2882</v>
      </c>
      <c r="B2649" s="33" t="b">
        <f aca="false">_xlfn.ISFORMULA(Projection!E98)</f>
        <v>1</v>
      </c>
    </row>
    <row r="2650" customFormat="false" ht="22" hidden="false" customHeight="true" outlineLevel="0" collapsed="false">
      <c r="A2650" s="33" t="s">
        <v>2883</v>
      </c>
      <c r="B2650" s="33" t="b">
        <f aca="false">_xlfn.ISFORMULA(Projection!F98)</f>
        <v>1</v>
      </c>
    </row>
    <row r="2651" customFormat="false" ht="22" hidden="false" customHeight="true" outlineLevel="0" collapsed="false">
      <c r="A2651" s="33" t="s">
        <v>2884</v>
      </c>
      <c r="B2651" s="33" t="b">
        <f aca="false">_xlfn.ISFORMULA(Projection!G98)</f>
        <v>1</v>
      </c>
    </row>
    <row r="2652" customFormat="false" ht="22" hidden="false" customHeight="true" outlineLevel="0" collapsed="false">
      <c r="A2652" s="33" t="s">
        <v>2885</v>
      </c>
      <c r="B2652" s="33" t="b">
        <f aca="false">_xlfn.ISFORMULA(Projection!H98)</f>
        <v>1</v>
      </c>
    </row>
    <row r="2653" customFormat="false" ht="22" hidden="false" customHeight="true" outlineLevel="0" collapsed="false">
      <c r="A2653" s="33" t="s">
        <v>2886</v>
      </c>
      <c r="B2653" s="33" t="b">
        <f aca="false">_xlfn.ISFORMULA(Projection!I98)</f>
        <v>1</v>
      </c>
    </row>
    <row r="2654" customFormat="false" ht="22" hidden="false" customHeight="true" outlineLevel="0" collapsed="false">
      <c r="A2654" s="33" t="s">
        <v>2887</v>
      </c>
      <c r="B2654" s="33" t="b">
        <f aca="false">_xlfn.ISFORMULA(Projection!J98)</f>
        <v>1</v>
      </c>
    </row>
    <row r="2655" customFormat="false" ht="22" hidden="false" customHeight="true" outlineLevel="0" collapsed="false">
      <c r="A2655" s="33" t="s">
        <v>2888</v>
      </c>
      <c r="B2655" s="33" t="b">
        <f aca="false">_xlfn.ISFORMULA(Projection!K98)</f>
        <v>1</v>
      </c>
    </row>
    <row r="2656" customFormat="false" ht="22" hidden="false" customHeight="true" outlineLevel="0" collapsed="false">
      <c r="A2656" s="33" t="s">
        <v>2889</v>
      </c>
      <c r="B2656" s="33" t="b">
        <f aca="false">_xlfn.ISFORMULA(Projection!L98)</f>
        <v>1</v>
      </c>
    </row>
    <row r="2657" customFormat="false" ht="22" hidden="false" customHeight="true" outlineLevel="0" collapsed="false">
      <c r="A2657" s="33" t="s">
        <v>2890</v>
      </c>
      <c r="B2657" s="33" t="b">
        <f aca="false">_xlfn.ISFORMULA(Projection!M98)</f>
        <v>1</v>
      </c>
    </row>
    <row r="2658" customFormat="false" ht="22" hidden="false" customHeight="true" outlineLevel="0" collapsed="false">
      <c r="A2658" s="33" t="s">
        <v>2891</v>
      </c>
      <c r="B2658" s="33" t="b">
        <f aca="false">_xlfn.ISFORMULA(Projection!N98)</f>
        <v>1</v>
      </c>
    </row>
    <row r="2659" customFormat="false" ht="22" hidden="false" customHeight="true" outlineLevel="0" collapsed="false">
      <c r="A2659" s="33" t="s">
        <v>2892</v>
      </c>
      <c r="B2659" s="33" t="b">
        <f aca="false">_xlfn.ISFORMULA(Projection!O98)</f>
        <v>1</v>
      </c>
    </row>
    <row r="2660" customFormat="false" ht="22" hidden="false" customHeight="true" outlineLevel="0" collapsed="false">
      <c r="A2660" s="33" t="s">
        <v>2893</v>
      </c>
      <c r="B2660" s="33" t="b">
        <f aca="false">_xlfn.ISFORMULA(Projection!P98)</f>
        <v>1</v>
      </c>
    </row>
    <row r="2661" customFormat="false" ht="22" hidden="false" customHeight="true" outlineLevel="0" collapsed="false">
      <c r="A2661" s="33" t="s">
        <v>2894</v>
      </c>
      <c r="B2661" s="33" t="b">
        <f aca="false">_xlfn.ISFORMULA(Projection!Q98)</f>
        <v>1</v>
      </c>
    </row>
    <row r="2662" customFormat="false" ht="22" hidden="false" customHeight="true" outlineLevel="0" collapsed="false">
      <c r="A2662" s="33" t="s">
        <v>2895</v>
      </c>
      <c r="B2662" s="33" t="b">
        <f aca="false">_xlfn.ISFORMULA(Projection!R98)</f>
        <v>1</v>
      </c>
    </row>
    <row r="2663" customFormat="false" ht="22" hidden="false" customHeight="true" outlineLevel="0" collapsed="false">
      <c r="A2663" s="33" t="s">
        <v>2896</v>
      </c>
      <c r="B2663" s="33" t="b">
        <f aca="false">_xlfn.ISFORMULA(Projection!S98)</f>
        <v>1</v>
      </c>
    </row>
    <row r="2664" customFormat="false" ht="22" hidden="false" customHeight="true" outlineLevel="0" collapsed="false">
      <c r="A2664" s="33" t="s">
        <v>2897</v>
      </c>
      <c r="B2664" s="33" t="b">
        <f aca="false">_xlfn.ISFORMULA(Projection!B99)</f>
        <v>1</v>
      </c>
    </row>
    <row r="2665" customFormat="false" ht="22" hidden="false" customHeight="true" outlineLevel="0" collapsed="false">
      <c r="A2665" s="33" t="s">
        <v>2898</v>
      </c>
      <c r="B2665" s="33" t="b">
        <f aca="false">_xlfn.ISFORMULA(Projection!C99)</f>
        <v>1</v>
      </c>
    </row>
    <row r="2666" customFormat="false" ht="22" hidden="false" customHeight="true" outlineLevel="0" collapsed="false">
      <c r="A2666" s="33" t="s">
        <v>2899</v>
      </c>
      <c r="B2666" s="33" t="b">
        <f aca="false">_xlfn.ISFORMULA(Projection!D99)</f>
        <v>1</v>
      </c>
    </row>
    <row r="2667" customFormat="false" ht="22" hidden="false" customHeight="true" outlineLevel="0" collapsed="false">
      <c r="A2667" s="33" t="s">
        <v>2900</v>
      </c>
      <c r="B2667" s="33" t="b">
        <f aca="false">_xlfn.ISFORMULA(Projection!E99)</f>
        <v>1</v>
      </c>
    </row>
    <row r="2668" customFormat="false" ht="22" hidden="false" customHeight="true" outlineLevel="0" collapsed="false">
      <c r="A2668" s="33" t="s">
        <v>2901</v>
      </c>
      <c r="B2668" s="33" t="b">
        <f aca="false">_xlfn.ISFORMULA(Projection!F99)</f>
        <v>1</v>
      </c>
    </row>
    <row r="2669" customFormat="false" ht="22" hidden="false" customHeight="true" outlineLevel="0" collapsed="false">
      <c r="A2669" s="33" t="s">
        <v>2902</v>
      </c>
      <c r="B2669" s="33" t="b">
        <f aca="false">_xlfn.ISFORMULA(Projection!G99)</f>
        <v>1</v>
      </c>
    </row>
    <row r="2670" customFormat="false" ht="22" hidden="false" customHeight="true" outlineLevel="0" collapsed="false">
      <c r="A2670" s="33" t="s">
        <v>2903</v>
      </c>
      <c r="B2670" s="33" t="b">
        <f aca="false">_xlfn.ISFORMULA(Projection!H99)</f>
        <v>1</v>
      </c>
    </row>
    <row r="2671" customFormat="false" ht="22" hidden="false" customHeight="true" outlineLevel="0" collapsed="false">
      <c r="A2671" s="33" t="s">
        <v>2904</v>
      </c>
      <c r="B2671" s="33" t="b">
        <f aca="false">_xlfn.ISFORMULA(Projection!I99)</f>
        <v>1</v>
      </c>
    </row>
    <row r="2672" customFormat="false" ht="22" hidden="false" customHeight="true" outlineLevel="0" collapsed="false">
      <c r="A2672" s="33" t="s">
        <v>2905</v>
      </c>
      <c r="B2672" s="33" t="b">
        <f aca="false">_xlfn.ISFORMULA(Projection!J99)</f>
        <v>1</v>
      </c>
    </row>
    <row r="2673" customFormat="false" ht="22" hidden="false" customHeight="true" outlineLevel="0" collapsed="false">
      <c r="A2673" s="33" t="s">
        <v>2906</v>
      </c>
      <c r="B2673" s="33" t="b">
        <f aca="false">_xlfn.ISFORMULA(Projection!K99)</f>
        <v>1</v>
      </c>
    </row>
    <row r="2674" customFormat="false" ht="22" hidden="false" customHeight="true" outlineLevel="0" collapsed="false">
      <c r="A2674" s="33" t="s">
        <v>2907</v>
      </c>
      <c r="B2674" s="33" t="b">
        <f aca="false">_xlfn.ISFORMULA(Projection!L99)</f>
        <v>1</v>
      </c>
    </row>
    <row r="2675" customFormat="false" ht="22" hidden="false" customHeight="true" outlineLevel="0" collapsed="false">
      <c r="A2675" s="33" t="s">
        <v>2908</v>
      </c>
      <c r="B2675" s="33" t="b">
        <f aca="false">_xlfn.ISFORMULA(Projection!M99)</f>
        <v>1</v>
      </c>
    </row>
    <row r="2676" customFormat="false" ht="22" hidden="false" customHeight="true" outlineLevel="0" collapsed="false">
      <c r="A2676" s="33" t="s">
        <v>2909</v>
      </c>
      <c r="B2676" s="33" t="b">
        <f aca="false">_xlfn.ISFORMULA(Projection!N99)</f>
        <v>1</v>
      </c>
    </row>
    <row r="2677" customFormat="false" ht="22" hidden="false" customHeight="true" outlineLevel="0" collapsed="false">
      <c r="A2677" s="33" t="s">
        <v>2910</v>
      </c>
      <c r="B2677" s="33" t="b">
        <f aca="false">_xlfn.ISFORMULA(Projection!O99)</f>
        <v>1</v>
      </c>
    </row>
    <row r="2678" customFormat="false" ht="22" hidden="false" customHeight="true" outlineLevel="0" collapsed="false">
      <c r="A2678" s="33" t="s">
        <v>2911</v>
      </c>
      <c r="B2678" s="33" t="b">
        <f aca="false">_xlfn.ISFORMULA(Projection!P99)</f>
        <v>1</v>
      </c>
    </row>
    <row r="2679" customFormat="false" ht="22" hidden="false" customHeight="true" outlineLevel="0" collapsed="false">
      <c r="A2679" s="33" t="s">
        <v>2912</v>
      </c>
      <c r="B2679" s="33" t="b">
        <f aca="false">_xlfn.ISFORMULA(Projection!Q99)</f>
        <v>1</v>
      </c>
    </row>
    <row r="2680" customFormat="false" ht="22" hidden="false" customHeight="true" outlineLevel="0" collapsed="false">
      <c r="A2680" s="33" t="s">
        <v>2913</v>
      </c>
      <c r="B2680" s="33" t="b">
        <f aca="false">_xlfn.ISFORMULA(Projection!R99)</f>
        <v>1</v>
      </c>
    </row>
    <row r="2681" customFormat="false" ht="22" hidden="false" customHeight="true" outlineLevel="0" collapsed="false">
      <c r="A2681" s="33" t="s">
        <v>2914</v>
      </c>
      <c r="B2681" s="33" t="b">
        <f aca="false">_xlfn.ISFORMULA(Projection!S99)</f>
        <v>1</v>
      </c>
    </row>
    <row r="2682" customFormat="false" ht="22" hidden="false" customHeight="true" outlineLevel="0" collapsed="false">
      <c r="A2682" s="33" t="s">
        <v>2915</v>
      </c>
      <c r="B2682" s="33" t="b">
        <f aca="false">_xlfn.ISFORMULA(Projection!B100)</f>
        <v>1</v>
      </c>
    </row>
    <row r="2683" customFormat="false" ht="22" hidden="false" customHeight="true" outlineLevel="0" collapsed="false">
      <c r="A2683" s="33" t="s">
        <v>2916</v>
      </c>
      <c r="B2683" s="33" t="b">
        <f aca="false">_xlfn.ISFORMULA(Projection!C100)</f>
        <v>1</v>
      </c>
    </row>
    <row r="2684" customFormat="false" ht="22" hidden="false" customHeight="true" outlineLevel="0" collapsed="false">
      <c r="A2684" s="33" t="s">
        <v>2917</v>
      </c>
      <c r="B2684" s="33" t="b">
        <f aca="false">_xlfn.ISFORMULA(Projection!D100)</f>
        <v>1</v>
      </c>
    </row>
    <row r="2685" customFormat="false" ht="22" hidden="false" customHeight="true" outlineLevel="0" collapsed="false">
      <c r="A2685" s="33" t="s">
        <v>2918</v>
      </c>
      <c r="B2685" s="33" t="b">
        <f aca="false">_xlfn.ISFORMULA(Projection!E100)</f>
        <v>1</v>
      </c>
    </row>
    <row r="2686" customFormat="false" ht="22" hidden="false" customHeight="true" outlineLevel="0" collapsed="false">
      <c r="A2686" s="33" t="s">
        <v>2919</v>
      </c>
      <c r="B2686" s="33" t="b">
        <f aca="false">_xlfn.ISFORMULA(Projection!F100)</f>
        <v>1</v>
      </c>
    </row>
    <row r="2687" customFormat="false" ht="22" hidden="false" customHeight="true" outlineLevel="0" collapsed="false">
      <c r="A2687" s="33" t="s">
        <v>2920</v>
      </c>
      <c r="B2687" s="33" t="b">
        <f aca="false">_xlfn.ISFORMULA(Projection!G100)</f>
        <v>1</v>
      </c>
    </row>
    <row r="2688" customFormat="false" ht="22" hidden="false" customHeight="true" outlineLevel="0" collapsed="false">
      <c r="A2688" s="33" t="s">
        <v>2921</v>
      </c>
      <c r="B2688" s="33" t="b">
        <f aca="false">_xlfn.ISFORMULA(Projection!H100)</f>
        <v>1</v>
      </c>
    </row>
    <row r="2689" customFormat="false" ht="22" hidden="false" customHeight="true" outlineLevel="0" collapsed="false">
      <c r="A2689" s="33" t="s">
        <v>2922</v>
      </c>
      <c r="B2689" s="33" t="b">
        <f aca="false">_xlfn.ISFORMULA(Projection!I100)</f>
        <v>1</v>
      </c>
    </row>
    <row r="2690" customFormat="false" ht="22" hidden="false" customHeight="true" outlineLevel="0" collapsed="false">
      <c r="A2690" s="33" t="s">
        <v>2923</v>
      </c>
      <c r="B2690" s="33" t="b">
        <f aca="false">_xlfn.ISFORMULA(Projection!J100)</f>
        <v>1</v>
      </c>
    </row>
    <row r="2691" customFormat="false" ht="22" hidden="false" customHeight="true" outlineLevel="0" collapsed="false">
      <c r="A2691" s="33" t="s">
        <v>2924</v>
      </c>
      <c r="B2691" s="33" t="b">
        <f aca="false">_xlfn.ISFORMULA(Projection!K100)</f>
        <v>1</v>
      </c>
    </row>
    <row r="2692" customFormat="false" ht="22" hidden="false" customHeight="true" outlineLevel="0" collapsed="false">
      <c r="A2692" s="33" t="s">
        <v>2925</v>
      </c>
      <c r="B2692" s="33" t="b">
        <f aca="false">_xlfn.ISFORMULA(Projection!L100)</f>
        <v>1</v>
      </c>
    </row>
    <row r="2693" customFormat="false" ht="22" hidden="false" customHeight="true" outlineLevel="0" collapsed="false">
      <c r="A2693" s="33" t="s">
        <v>2926</v>
      </c>
      <c r="B2693" s="33" t="b">
        <f aca="false">_xlfn.ISFORMULA(Projection!M100)</f>
        <v>1</v>
      </c>
    </row>
    <row r="2694" customFormat="false" ht="22" hidden="false" customHeight="true" outlineLevel="0" collapsed="false">
      <c r="A2694" s="33" t="s">
        <v>2927</v>
      </c>
      <c r="B2694" s="33" t="b">
        <f aca="false">_xlfn.ISFORMULA(Projection!N100)</f>
        <v>1</v>
      </c>
    </row>
    <row r="2695" customFormat="false" ht="22" hidden="false" customHeight="true" outlineLevel="0" collapsed="false">
      <c r="A2695" s="33" t="s">
        <v>2928</v>
      </c>
      <c r="B2695" s="33" t="b">
        <f aca="false">_xlfn.ISFORMULA(Projection!O100)</f>
        <v>1</v>
      </c>
    </row>
    <row r="2696" customFormat="false" ht="22" hidden="false" customHeight="true" outlineLevel="0" collapsed="false">
      <c r="A2696" s="33" t="s">
        <v>2929</v>
      </c>
      <c r="B2696" s="33" t="b">
        <f aca="false">_xlfn.ISFORMULA(Projection!P100)</f>
        <v>1</v>
      </c>
    </row>
    <row r="2697" customFormat="false" ht="22" hidden="false" customHeight="true" outlineLevel="0" collapsed="false">
      <c r="A2697" s="33" t="s">
        <v>2930</v>
      </c>
      <c r="B2697" s="33" t="b">
        <f aca="false">_xlfn.ISFORMULA(Projection!Q100)</f>
        <v>1</v>
      </c>
    </row>
    <row r="2698" customFormat="false" ht="22" hidden="false" customHeight="true" outlineLevel="0" collapsed="false">
      <c r="A2698" s="33" t="s">
        <v>2931</v>
      </c>
      <c r="B2698" s="33" t="b">
        <f aca="false">_xlfn.ISFORMULA(Projection!R100)</f>
        <v>1</v>
      </c>
    </row>
    <row r="2699" customFormat="false" ht="22" hidden="false" customHeight="true" outlineLevel="0" collapsed="false">
      <c r="A2699" s="33" t="s">
        <v>2932</v>
      </c>
      <c r="B2699" s="33" t="b">
        <f aca="false">_xlfn.ISFORMULA(Projection!S100)</f>
        <v>1</v>
      </c>
    </row>
    <row r="2700" customFormat="false" ht="22" hidden="false" customHeight="true" outlineLevel="0" collapsed="false">
      <c r="A2700" s="33" t="s">
        <v>2933</v>
      </c>
      <c r="B2700" s="33" t="b">
        <f aca="false">_xlfn.ISFORMULA(Projection!B101)</f>
        <v>1</v>
      </c>
    </row>
    <row r="2701" customFormat="false" ht="22" hidden="false" customHeight="true" outlineLevel="0" collapsed="false">
      <c r="A2701" s="33" t="s">
        <v>2934</v>
      </c>
      <c r="B2701" s="33" t="b">
        <f aca="false">_xlfn.ISFORMULA(Projection!C101)</f>
        <v>1</v>
      </c>
    </row>
    <row r="2702" customFormat="false" ht="22" hidden="false" customHeight="true" outlineLevel="0" collapsed="false">
      <c r="A2702" s="33" t="s">
        <v>2935</v>
      </c>
      <c r="B2702" s="33" t="b">
        <f aca="false">_xlfn.ISFORMULA(Projection!D101)</f>
        <v>1</v>
      </c>
    </row>
    <row r="2703" customFormat="false" ht="22" hidden="false" customHeight="true" outlineLevel="0" collapsed="false">
      <c r="A2703" s="33" t="s">
        <v>2936</v>
      </c>
      <c r="B2703" s="33" t="b">
        <f aca="false">_xlfn.ISFORMULA(Projection!E101)</f>
        <v>1</v>
      </c>
    </row>
    <row r="2704" customFormat="false" ht="22" hidden="false" customHeight="true" outlineLevel="0" collapsed="false">
      <c r="A2704" s="33" t="s">
        <v>2937</v>
      </c>
      <c r="B2704" s="33" t="b">
        <f aca="false">_xlfn.ISFORMULA(Projection!F101)</f>
        <v>1</v>
      </c>
    </row>
    <row r="2705" customFormat="false" ht="22" hidden="false" customHeight="true" outlineLevel="0" collapsed="false">
      <c r="A2705" s="33" t="s">
        <v>2938</v>
      </c>
      <c r="B2705" s="33" t="b">
        <f aca="false">_xlfn.ISFORMULA(Projection!G101)</f>
        <v>1</v>
      </c>
    </row>
    <row r="2706" customFormat="false" ht="22" hidden="false" customHeight="true" outlineLevel="0" collapsed="false">
      <c r="A2706" s="33" t="s">
        <v>2939</v>
      </c>
      <c r="B2706" s="33" t="b">
        <f aca="false">_xlfn.ISFORMULA(Projection!H101)</f>
        <v>1</v>
      </c>
    </row>
    <row r="2707" customFormat="false" ht="22" hidden="false" customHeight="true" outlineLevel="0" collapsed="false">
      <c r="A2707" s="33" t="s">
        <v>2940</v>
      </c>
      <c r="B2707" s="33" t="b">
        <f aca="false">_xlfn.ISFORMULA(Projection!I101)</f>
        <v>1</v>
      </c>
    </row>
    <row r="2708" customFormat="false" ht="22" hidden="false" customHeight="true" outlineLevel="0" collapsed="false">
      <c r="A2708" s="33" t="s">
        <v>2941</v>
      </c>
      <c r="B2708" s="33" t="b">
        <f aca="false">_xlfn.ISFORMULA(Projection!J101)</f>
        <v>1</v>
      </c>
    </row>
    <row r="2709" customFormat="false" ht="22" hidden="false" customHeight="true" outlineLevel="0" collapsed="false">
      <c r="A2709" s="33" t="s">
        <v>2942</v>
      </c>
      <c r="B2709" s="33" t="b">
        <f aca="false">_xlfn.ISFORMULA(Projection!K101)</f>
        <v>1</v>
      </c>
    </row>
    <row r="2710" customFormat="false" ht="22" hidden="false" customHeight="true" outlineLevel="0" collapsed="false">
      <c r="A2710" s="33" t="s">
        <v>2943</v>
      </c>
      <c r="B2710" s="33" t="b">
        <f aca="false">_xlfn.ISFORMULA(Projection!L101)</f>
        <v>1</v>
      </c>
    </row>
    <row r="2711" customFormat="false" ht="22" hidden="false" customHeight="true" outlineLevel="0" collapsed="false">
      <c r="A2711" s="33" t="s">
        <v>2944</v>
      </c>
      <c r="B2711" s="33" t="b">
        <f aca="false">_xlfn.ISFORMULA(Projection!M101)</f>
        <v>1</v>
      </c>
    </row>
    <row r="2712" customFormat="false" ht="22" hidden="false" customHeight="true" outlineLevel="0" collapsed="false">
      <c r="A2712" s="33" t="s">
        <v>2945</v>
      </c>
      <c r="B2712" s="33" t="b">
        <f aca="false">_xlfn.ISFORMULA(Projection!N101)</f>
        <v>1</v>
      </c>
    </row>
    <row r="2713" customFormat="false" ht="22" hidden="false" customHeight="true" outlineLevel="0" collapsed="false">
      <c r="A2713" s="33" t="s">
        <v>2946</v>
      </c>
      <c r="B2713" s="33" t="b">
        <f aca="false">_xlfn.ISFORMULA(Projection!O101)</f>
        <v>1</v>
      </c>
    </row>
    <row r="2714" customFormat="false" ht="22" hidden="false" customHeight="true" outlineLevel="0" collapsed="false">
      <c r="A2714" s="33" t="s">
        <v>2947</v>
      </c>
      <c r="B2714" s="33" t="b">
        <f aca="false">_xlfn.ISFORMULA(Projection!P101)</f>
        <v>1</v>
      </c>
    </row>
    <row r="2715" customFormat="false" ht="22" hidden="false" customHeight="true" outlineLevel="0" collapsed="false">
      <c r="A2715" s="33" t="s">
        <v>2948</v>
      </c>
      <c r="B2715" s="33" t="b">
        <f aca="false">_xlfn.ISFORMULA(Projection!Q101)</f>
        <v>1</v>
      </c>
    </row>
    <row r="2716" customFormat="false" ht="22" hidden="false" customHeight="true" outlineLevel="0" collapsed="false">
      <c r="A2716" s="33" t="s">
        <v>2949</v>
      </c>
      <c r="B2716" s="33" t="b">
        <f aca="false">_xlfn.ISFORMULA(Projection!R101)</f>
        <v>1</v>
      </c>
    </row>
    <row r="2717" customFormat="false" ht="22" hidden="false" customHeight="true" outlineLevel="0" collapsed="false">
      <c r="A2717" s="33" t="s">
        <v>2950</v>
      </c>
      <c r="B2717" s="33" t="b">
        <f aca="false">_xlfn.ISFORMULA(Projection!S101)</f>
        <v>1</v>
      </c>
    </row>
    <row r="2718" customFormat="false" ht="22" hidden="false" customHeight="true" outlineLevel="0" collapsed="false">
      <c r="A2718" s="33" t="s">
        <v>2951</v>
      </c>
      <c r="B2718" s="33" t="b">
        <f aca="false">_xlfn.ISFORMULA(Projection!B102)</f>
        <v>1</v>
      </c>
    </row>
    <row r="2719" customFormat="false" ht="22" hidden="false" customHeight="true" outlineLevel="0" collapsed="false">
      <c r="A2719" s="33" t="s">
        <v>2952</v>
      </c>
      <c r="B2719" s="33" t="b">
        <f aca="false">_xlfn.ISFORMULA(Projection!C102)</f>
        <v>1</v>
      </c>
    </row>
    <row r="2720" customFormat="false" ht="22" hidden="false" customHeight="true" outlineLevel="0" collapsed="false">
      <c r="A2720" s="33" t="s">
        <v>2953</v>
      </c>
      <c r="B2720" s="33" t="b">
        <f aca="false">_xlfn.ISFORMULA(Projection!D102)</f>
        <v>1</v>
      </c>
    </row>
    <row r="2721" customFormat="false" ht="22" hidden="false" customHeight="true" outlineLevel="0" collapsed="false">
      <c r="A2721" s="33" t="s">
        <v>2954</v>
      </c>
      <c r="B2721" s="33" t="b">
        <f aca="false">_xlfn.ISFORMULA(Projection!E102)</f>
        <v>1</v>
      </c>
    </row>
    <row r="2722" customFormat="false" ht="22" hidden="false" customHeight="true" outlineLevel="0" collapsed="false">
      <c r="A2722" s="33" t="s">
        <v>2955</v>
      </c>
      <c r="B2722" s="33" t="b">
        <f aca="false">_xlfn.ISFORMULA(Projection!F102)</f>
        <v>1</v>
      </c>
    </row>
    <row r="2723" customFormat="false" ht="22" hidden="false" customHeight="true" outlineLevel="0" collapsed="false">
      <c r="A2723" s="33" t="s">
        <v>2956</v>
      </c>
      <c r="B2723" s="33" t="b">
        <f aca="false">_xlfn.ISFORMULA(Projection!G102)</f>
        <v>1</v>
      </c>
    </row>
    <row r="2724" customFormat="false" ht="22" hidden="false" customHeight="true" outlineLevel="0" collapsed="false">
      <c r="A2724" s="33" t="s">
        <v>2957</v>
      </c>
      <c r="B2724" s="33" t="b">
        <f aca="false">_xlfn.ISFORMULA(Projection!H102)</f>
        <v>1</v>
      </c>
    </row>
    <row r="2725" customFormat="false" ht="22" hidden="false" customHeight="true" outlineLevel="0" collapsed="false">
      <c r="A2725" s="33" t="s">
        <v>2958</v>
      </c>
      <c r="B2725" s="33" t="b">
        <f aca="false">_xlfn.ISFORMULA(Projection!I102)</f>
        <v>1</v>
      </c>
    </row>
    <row r="2726" customFormat="false" ht="22" hidden="false" customHeight="true" outlineLevel="0" collapsed="false">
      <c r="A2726" s="33" t="s">
        <v>2959</v>
      </c>
      <c r="B2726" s="33" t="b">
        <f aca="false">_xlfn.ISFORMULA(Projection!J102)</f>
        <v>1</v>
      </c>
    </row>
    <row r="2727" customFormat="false" ht="22" hidden="false" customHeight="true" outlineLevel="0" collapsed="false">
      <c r="A2727" s="33" t="s">
        <v>2960</v>
      </c>
      <c r="B2727" s="33" t="b">
        <f aca="false">_xlfn.ISFORMULA(Projection!K102)</f>
        <v>1</v>
      </c>
    </row>
    <row r="2728" customFormat="false" ht="22" hidden="false" customHeight="true" outlineLevel="0" collapsed="false">
      <c r="A2728" s="33" t="s">
        <v>2961</v>
      </c>
      <c r="B2728" s="33" t="b">
        <f aca="false">_xlfn.ISFORMULA(Projection!L102)</f>
        <v>1</v>
      </c>
    </row>
    <row r="2729" customFormat="false" ht="22" hidden="false" customHeight="true" outlineLevel="0" collapsed="false">
      <c r="A2729" s="33" t="s">
        <v>2962</v>
      </c>
      <c r="B2729" s="33" t="b">
        <f aca="false">_xlfn.ISFORMULA(Projection!M102)</f>
        <v>1</v>
      </c>
    </row>
    <row r="2730" customFormat="false" ht="22" hidden="false" customHeight="true" outlineLevel="0" collapsed="false">
      <c r="A2730" s="33" t="s">
        <v>2963</v>
      </c>
      <c r="B2730" s="33" t="b">
        <f aca="false">_xlfn.ISFORMULA(Projection!N102)</f>
        <v>1</v>
      </c>
    </row>
    <row r="2731" customFormat="false" ht="22" hidden="false" customHeight="true" outlineLevel="0" collapsed="false">
      <c r="A2731" s="33" t="s">
        <v>2964</v>
      </c>
      <c r="B2731" s="33" t="b">
        <f aca="false">_xlfn.ISFORMULA(Projection!O102)</f>
        <v>1</v>
      </c>
    </row>
    <row r="2732" customFormat="false" ht="22" hidden="false" customHeight="true" outlineLevel="0" collapsed="false">
      <c r="A2732" s="33" t="s">
        <v>2965</v>
      </c>
      <c r="B2732" s="33" t="b">
        <f aca="false">_xlfn.ISFORMULA(Projection!P102)</f>
        <v>1</v>
      </c>
    </row>
    <row r="2733" customFormat="false" ht="22" hidden="false" customHeight="true" outlineLevel="0" collapsed="false">
      <c r="A2733" s="33" t="s">
        <v>2966</v>
      </c>
      <c r="B2733" s="33" t="b">
        <f aca="false">_xlfn.ISFORMULA(Projection!Q102)</f>
        <v>1</v>
      </c>
    </row>
    <row r="2734" customFormat="false" ht="22" hidden="false" customHeight="true" outlineLevel="0" collapsed="false">
      <c r="A2734" s="33" t="s">
        <v>2967</v>
      </c>
      <c r="B2734" s="33" t="b">
        <f aca="false">_xlfn.ISFORMULA(Projection!R102)</f>
        <v>1</v>
      </c>
    </row>
    <row r="2735" customFormat="false" ht="22" hidden="false" customHeight="true" outlineLevel="0" collapsed="false">
      <c r="A2735" s="33" t="s">
        <v>2968</v>
      </c>
      <c r="B2735" s="33" t="b">
        <f aca="false">_xlfn.ISFORMULA(Projection!S102)</f>
        <v>1</v>
      </c>
    </row>
    <row r="2736" customFormat="false" ht="22" hidden="false" customHeight="true" outlineLevel="0" collapsed="false">
      <c r="A2736" s="33" t="s">
        <v>2969</v>
      </c>
      <c r="B2736" s="33" t="b">
        <f aca="false">_xlfn.ISFORMULA(Projection!B103)</f>
        <v>1</v>
      </c>
    </row>
    <row r="2737" customFormat="false" ht="22" hidden="false" customHeight="true" outlineLevel="0" collapsed="false">
      <c r="A2737" s="33" t="s">
        <v>2970</v>
      </c>
      <c r="B2737" s="33" t="b">
        <f aca="false">_xlfn.ISFORMULA(Projection!C103)</f>
        <v>1</v>
      </c>
    </row>
    <row r="2738" customFormat="false" ht="22" hidden="false" customHeight="true" outlineLevel="0" collapsed="false">
      <c r="A2738" s="33" t="s">
        <v>2971</v>
      </c>
      <c r="B2738" s="33" t="b">
        <f aca="false">_xlfn.ISFORMULA(Projection!D103)</f>
        <v>1</v>
      </c>
    </row>
    <row r="2739" customFormat="false" ht="22" hidden="false" customHeight="true" outlineLevel="0" collapsed="false">
      <c r="A2739" s="33" t="s">
        <v>2972</v>
      </c>
      <c r="B2739" s="33" t="b">
        <f aca="false">_xlfn.ISFORMULA(Projection!E103)</f>
        <v>1</v>
      </c>
    </row>
    <row r="2740" customFormat="false" ht="22" hidden="false" customHeight="true" outlineLevel="0" collapsed="false">
      <c r="A2740" s="33" t="s">
        <v>2973</v>
      </c>
      <c r="B2740" s="33" t="b">
        <f aca="false">_xlfn.ISFORMULA(Projection!F103)</f>
        <v>1</v>
      </c>
    </row>
    <row r="2741" customFormat="false" ht="22" hidden="false" customHeight="true" outlineLevel="0" collapsed="false">
      <c r="A2741" s="33" t="s">
        <v>2974</v>
      </c>
      <c r="B2741" s="33" t="b">
        <f aca="false">_xlfn.ISFORMULA(Projection!G103)</f>
        <v>1</v>
      </c>
    </row>
    <row r="2742" customFormat="false" ht="22" hidden="false" customHeight="true" outlineLevel="0" collapsed="false">
      <c r="A2742" s="33" t="s">
        <v>2975</v>
      </c>
      <c r="B2742" s="33" t="b">
        <f aca="false">_xlfn.ISFORMULA(Projection!H103)</f>
        <v>1</v>
      </c>
    </row>
    <row r="2743" customFormat="false" ht="22" hidden="false" customHeight="true" outlineLevel="0" collapsed="false">
      <c r="A2743" s="33" t="s">
        <v>2976</v>
      </c>
      <c r="B2743" s="33" t="b">
        <f aca="false">_xlfn.ISFORMULA(Projection!I103)</f>
        <v>1</v>
      </c>
    </row>
    <row r="2744" customFormat="false" ht="22" hidden="false" customHeight="true" outlineLevel="0" collapsed="false">
      <c r="A2744" s="33" t="s">
        <v>2977</v>
      </c>
      <c r="B2744" s="33" t="b">
        <f aca="false">_xlfn.ISFORMULA(Projection!J103)</f>
        <v>1</v>
      </c>
    </row>
    <row r="2745" customFormat="false" ht="22" hidden="false" customHeight="true" outlineLevel="0" collapsed="false">
      <c r="A2745" s="33" t="s">
        <v>2978</v>
      </c>
      <c r="B2745" s="33" t="b">
        <f aca="false">_xlfn.ISFORMULA(Projection!K103)</f>
        <v>1</v>
      </c>
    </row>
    <row r="2746" customFormat="false" ht="22" hidden="false" customHeight="true" outlineLevel="0" collapsed="false">
      <c r="A2746" s="33" t="s">
        <v>2979</v>
      </c>
      <c r="B2746" s="33" t="b">
        <f aca="false">_xlfn.ISFORMULA(Projection!L103)</f>
        <v>1</v>
      </c>
    </row>
    <row r="2747" customFormat="false" ht="22" hidden="false" customHeight="true" outlineLevel="0" collapsed="false">
      <c r="A2747" s="33" t="s">
        <v>2980</v>
      </c>
      <c r="B2747" s="33" t="b">
        <f aca="false">_xlfn.ISFORMULA(Projection!M103)</f>
        <v>1</v>
      </c>
    </row>
    <row r="2748" customFormat="false" ht="22" hidden="false" customHeight="true" outlineLevel="0" collapsed="false">
      <c r="A2748" s="33" t="s">
        <v>2981</v>
      </c>
      <c r="B2748" s="33" t="b">
        <f aca="false">_xlfn.ISFORMULA(Projection!N103)</f>
        <v>1</v>
      </c>
    </row>
    <row r="2749" customFormat="false" ht="22" hidden="false" customHeight="true" outlineLevel="0" collapsed="false">
      <c r="A2749" s="33" t="s">
        <v>2982</v>
      </c>
      <c r="B2749" s="33" t="b">
        <f aca="false">_xlfn.ISFORMULA(Projection!O103)</f>
        <v>1</v>
      </c>
    </row>
    <row r="2750" customFormat="false" ht="22" hidden="false" customHeight="true" outlineLevel="0" collapsed="false">
      <c r="A2750" s="33" t="s">
        <v>2983</v>
      </c>
      <c r="B2750" s="33" t="b">
        <f aca="false">_xlfn.ISFORMULA(Projection!P103)</f>
        <v>1</v>
      </c>
    </row>
    <row r="2751" customFormat="false" ht="22" hidden="false" customHeight="true" outlineLevel="0" collapsed="false">
      <c r="A2751" s="33" t="s">
        <v>2984</v>
      </c>
      <c r="B2751" s="33" t="b">
        <f aca="false">_xlfn.ISFORMULA(Projection!Q103)</f>
        <v>1</v>
      </c>
    </row>
    <row r="2752" customFormat="false" ht="22" hidden="false" customHeight="true" outlineLevel="0" collapsed="false">
      <c r="A2752" s="33" t="s">
        <v>2985</v>
      </c>
      <c r="B2752" s="33" t="b">
        <f aca="false">_xlfn.ISFORMULA(Projection!R103)</f>
        <v>1</v>
      </c>
    </row>
    <row r="2753" customFormat="false" ht="22" hidden="false" customHeight="true" outlineLevel="0" collapsed="false">
      <c r="A2753" s="33" t="s">
        <v>2986</v>
      </c>
      <c r="B2753" s="33" t="b">
        <f aca="false">_xlfn.ISFORMULA(Projection!S103)</f>
        <v>1</v>
      </c>
    </row>
    <row r="2754" customFormat="false" ht="22" hidden="false" customHeight="true" outlineLevel="0" collapsed="false">
      <c r="A2754" s="33" t="s">
        <v>2987</v>
      </c>
      <c r="B2754" s="33" t="b">
        <f aca="false">_xlfn.ISFORMULA(Projection!B104)</f>
        <v>1</v>
      </c>
    </row>
    <row r="2755" customFormat="false" ht="22" hidden="false" customHeight="true" outlineLevel="0" collapsed="false">
      <c r="A2755" s="33" t="s">
        <v>2988</v>
      </c>
      <c r="B2755" s="33" t="b">
        <f aca="false">_xlfn.ISFORMULA(Projection!C104)</f>
        <v>1</v>
      </c>
    </row>
    <row r="2756" customFormat="false" ht="22" hidden="false" customHeight="true" outlineLevel="0" collapsed="false">
      <c r="A2756" s="33" t="s">
        <v>2989</v>
      </c>
      <c r="B2756" s="33" t="b">
        <f aca="false">_xlfn.ISFORMULA(Projection!D104)</f>
        <v>1</v>
      </c>
    </row>
    <row r="2757" customFormat="false" ht="22" hidden="false" customHeight="true" outlineLevel="0" collapsed="false">
      <c r="A2757" s="33" t="s">
        <v>2990</v>
      </c>
      <c r="B2757" s="33" t="b">
        <f aca="false">_xlfn.ISFORMULA(Projection!E104)</f>
        <v>1</v>
      </c>
    </row>
    <row r="2758" customFormat="false" ht="22" hidden="false" customHeight="true" outlineLevel="0" collapsed="false">
      <c r="A2758" s="33" t="s">
        <v>2991</v>
      </c>
      <c r="B2758" s="33" t="b">
        <f aca="false">_xlfn.ISFORMULA(Projection!F104)</f>
        <v>1</v>
      </c>
    </row>
    <row r="2759" customFormat="false" ht="22" hidden="false" customHeight="true" outlineLevel="0" collapsed="false">
      <c r="A2759" s="33" t="s">
        <v>2992</v>
      </c>
      <c r="B2759" s="33" t="b">
        <f aca="false">_xlfn.ISFORMULA(Projection!G104)</f>
        <v>1</v>
      </c>
    </row>
    <row r="2760" customFormat="false" ht="22" hidden="false" customHeight="true" outlineLevel="0" collapsed="false">
      <c r="A2760" s="33" t="s">
        <v>2993</v>
      </c>
      <c r="B2760" s="33" t="b">
        <f aca="false">_xlfn.ISFORMULA(Projection!H104)</f>
        <v>1</v>
      </c>
    </row>
    <row r="2761" customFormat="false" ht="22" hidden="false" customHeight="true" outlineLevel="0" collapsed="false">
      <c r="A2761" s="33" t="s">
        <v>2994</v>
      </c>
      <c r="B2761" s="33" t="b">
        <f aca="false">_xlfn.ISFORMULA(Projection!I104)</f>
        <v>1</v>
      </c>
    </row>
    <row r="2762" customFormat="false" ht="22" hidden="false" customHeight="true" outlineLevel="0" collapsed="false">
      <c r="A2762" s="33" t="s">
        <v>2995</v>
      </c>
      <c r="B2762" s="33" t="b">
        <f aca="false">_xlfn.ISFORMULA(Projection!J104)</f>
        <v>1</v>
      </c>
    </row>
    <row r="2763" customFormat="false" ht="22" hidden="false" customHeight="true" outlineLevel="0" collapsed="false">
      <c r="A2763" s="33" t="s">
        <v>2996</v>
      </c>
      <c r="B2763" s="33" t="b">
        <f aca="false">_xlfn.ISFORMULA(Projection!K104)</f>
        <v>1</v>
      </c>
    </row>
    <row r="2764" customFormat="false" ht="22" hidden="false" customHeight="true" outlineLevel="0" collapsed="false">
      <c r="A2764" s="33" t="s">
        <v>2997</v>
      </c>
      <c r="B2764" s="33" t="b">
        <f aca="false">_xlfn.ISFORMULA(Projection!L104)</f>
        <v>1</v>
      </c>
    </row>
    <row r="2765" customFormat="false" ht="22" hidden="false" customHeight="true" outlineLevel="0" collapsed="false">
      <c r="A2765" s="33" t="s">
        <v>2998</v>
      </c>
      <c r="B2765" s="33" t="b">
        <f aca="false">_xlfn.ISFORMULA(Projection!M104)</f>
        <v>1</v>
      </c>
    </row>
    <row r="2766" customFormat="false" ht="22" hidden="false" customHeight="true" outlineLevel="0" collapsed="false">
      <c r="A2766" s="33" t="s">
        <v>2999</v>
      </c>
      <c r="B2766" s="33" t="b">
        <f aca="false">_xlfn.ISFORMULA(Projection!N104)</f>
        <v>1</v>
      </c>
    </row>
    <row r="2767" customFormat="false" ht="22" hidden="false" customHeight="true" outlineLevel="0" collapsed="false">
      <c r="A2767" s="33" t="s">
        <v>3000</v>
      </c>
      <c r="B2767" s="33" t="b">
        <f aca="false">_xlfn.ISFORMULA(Projection!O104)</f>
        <v>1</v>
      </c>
    </row>
    <row r="2768" customFormat="false" ht="22" hidden="false" customHeight="true" outlineLevel="0" collapsed="false">
      <c r="A2768" s="33" t="s">
        <v>3001</v>
      </c>
      <c r="B2768" s="33" t="b">
        <f aca="false">_xlfn.ISFORMULA(Projection!P104)</f>
        <v>1</v>
      </c>
    </row>
    <row r="2769" customFormat="false" ht="22" hidden="false" customHeight="true" outlineLevel="0" collapsed="false">
      <c r="A2769" s="33" t="s">
        <v>3002</v>
      </c>
      <c r="B2769" s="33" t="b">
        <f aca="false">_xlfn.ISFORMULA(Projection!Q104)</f>
        <v>1</v>
      </c>
    </row>
    <row r="2770" customFormat="false" ht="22" hidden="false" customHeight="true" outlineLevel="0" collapsed="false">
      <c r="A2770" s="33" t="s">
        <v>3003</v>
      </c>
      <c r="B2770" s="33" t="b">
        <f aca="false">_xlfn.ISFORMULA(Projection!R104)</f>
        <v>1</v>
      </c>
    </row>
    <row r="2771" customFormat="false" ht="22" hidden="false" customHeight="true" outlineLevel="0" collapsed="false">
      <c r="A2771" s="33" t="s">
        <v>3004</v>
      </c>
      <c r="B2771" s="33" t="b">
        <f aca="false">_xlfn.ISFORMULA(Projection!S104)</f>
        <v>1</v>
      </c>
    </row>
    <row r="2772" customFormat="false" ht="22" hidden="false" customHeight="true" outlineLevel="0" collapsed="false">
      <c r="A2772" s="33" t="s">
        <v>3005</v>
      </c>
      <c r="B2772" s="33" t="b">
        <f aca="false">_xlfn.ISFORMULA(Projection!B105)</f>
        <v>1</v>
      </c>
    </row>
    <row r="2773" customFormat="false" ht="22" hidden="false" customHeight="true" outlineLevel="0" collapsed="false">
      <c r="A2773" s="33" t="s">
        <v>3006</v>
      </c>
      <c r="B2773" s="33" t="b">
        <f aca="false">_xlfn.ISFORMULA(Projection!C105)</f>
        <v>1</v>
      </c>
    </row>
    <row r="2774" customFormat="false" ht="22" hidden="false" customHeight="true" outlineLevel="0" collapsed="false">
      <c r="A2774" s="33" t="s">
        <v>3007</v>
      </c>
      <c r="B2774" s="33" t="b">
        <f aca="false">_xlfn.ISFORMULA(Projection!D105)</f>
        <v>1</v>
      </c>
    </row>
    <row r="2775" customFormat="false" ht="22" hidden="false" customHeight="true" outlineLevel="0" collapsed="false">
      <c r="A2775" s="33" t="s">
        <v>3008</v>
      </c>
      <c r="B2775" s="33" t="b">
        <f aca="false">_xlfn.ISFORMULA(Projection!E105)</f>
        <v>1</v>
      </c>
    </row>
    <row r="2776" customFormat="false" ht="22" hidden="false" customHeight="true" outlineLevel="0" collapsed="false">
      <c r="A2776" s="33" t="s">
        <v>3009</v>
      </c>
      <c r="B2776" s="33" t="b">
        <f aca="false">_xlfn.ISFORMULA(Projection!F105)</f>
        <v>1</v>
      </c>
    </row>
    <row r="2777" customFormat="false" ht="22" hidden="false" customHeight="true" outlineLevel="0" collapsed="false">
      <c r="A2777" s="33" t="s">
        <v>3010</v>
      </c>
      <c r="B2777" s="33" t="b">
        <f aca="false">_xlfn.ISFORMULA(Projection!G105)</f>
        <v>1</v>
      </c>
    </row>
    <row r="2778" customFormat="false" ht="22" hidden="false" customHeight="true" outlineLevel="0" collapsed="false">
      <c r="A2778" s="33" t="s">
        <v>3011</v>
      </c>
      <c r="B2778" s="33" t="b">
        <f aca="false">_xlfn.ISFORMULA(Projection!H105)</f>
        <v>1</v>
      </c>
    </row>
    <row r="2779" customFormat="false" ht="22" hidden="false" customHeight="true" outlineLevel="0" collapsed="false">
      <c r="A2779" s="33" t="s">
        <v>3012</v>
      </c>
      <c r="B2779" s="33" t="b">
        <f aca="false">_xlfn.ISFORMULA(Projection!I105)</f>
        <v>1</v>
      </c>
    </row>
    <row r="2780" customFormat="false" ht="22" hidden="false" customHeight="true" outlineLevel="0" collapsed="false">
      <c r="A2780" s="33" t="s">
        <v>3013</v>
      </c>
      <c r="B2780" s="33" t="b">
        <f aca="false">_xlfn.ISFORMULA(Projection!J105)</f>
        <v>1</v>
      </c>
    </row>
    <row r="2781" customFormat="false" ht="22" hidden="false" customHeight="true" outlineLevel="0" collapsed="false">
      <c r="A2781" s="33" t="s">
        <v>3014</v>
      </c>
      <c r="B2781" s="33" t="b">
        <f aca="false">_xlfn.ISFORMULA(Projection!K105)</f>
        <v>1</v>
      </c>
    </row>
    <row r="2782" customFormat="false" ht="22" hidden="false" customHeight="true" outlineLevel="0" collapsed="false">
      <c r="A2782" s="33" t="s">
        <v>3015</v>
      </c>
      <c r="B2782" s="33" t="b">
        <f aca="false">_xlfn.ISFORMULA(Projection!L105)</f>
        <v>1</v>
      </c>
    </row>
    <row r="2783" customFormat="false" ht="22" hidden="false" customHeight="true" outlineLevel="0" collapsed="false">
      <c r="A2783" s="33" t="s">
        <v>3016</v>
      </c>
      <c r="B2783" s="33" t="b">
        <f aca="false">_xlfn.ISFORMULA(Projection!M105)</f>
        <v>1</v>
      </c>
    </row>
    <row r="2784" customFormat="false" ht="22" hidden="false" customHeight="true" outlineLevel="0" collapsed="false">
      <c r="A2784" s="33" t="s">
        <v>3017</v>
      </c>
      <c r="B2784" s="33" t="b">
        <f aca="false">_xlfn.ISFORMULA(Projection!N105)</f>
        <v>1</v>
      </c>
    </row>
    <row r="2785" customFormat="false" ht="22" hidden="false" customHeight="true" outlineLevel="0" collapsed="false">
      <c r="A2785" s="33" t="s">
        <v>3018</v>
      </c>
      <c r="B2785" s="33" t="b">
        <f aca="false">_xlfn.ISFORMULA(Projection!O105)</f>
        <v>1</v>
      </c>
    </row>
    <row r="2786" customFormat="false" ht="22" hidden="false" customHeight="true" outlineLevel="0" collapsed="false">
      <c r="A2786" s="33" t="s">
        <v>3019</v>
      </c>
      <c r="B2786" s="33" t="b">
        <f aca="false">_xlfn.ISFORMULA(Projection!P105)</f>
        <v>1</v>
      </c>
    </row>
    <row r="2787" customFormat="false" ht="22" hidden="false" customHeight="true" outlineLevel="0" collapsed="false">
      <c r="A2787" s="33" t="s">
        <v>3020</v>
      </c>
      <c r="B2787" s="33" t="b">
        <f aca="false">_xlfn.ISFORMULA(Projection!Q105)</f>
        <v>1</v>
      </c>
    </row>
    <row r="2788" customFormat="false" ht="22" hidden="false" customHeight="true" outlineLevel="0" collapsed="false">
      <c r="A2788" s="33" t="s">
        <v>3021</v>
      </c>
      <c r="B2788" s="33" t="b">
        <f aca="false">_xlfn.ISFORMULA(Projection!R105)</f>
        <v>1</v>
      </c>
    </row>
    <row r="2789" customFormat="false" ht="22" hidden="false" customHeight="true" outlineLevel="0" collapsed="false">
      <c r="A2789" s="33" t="s">
        <v>3022</v>
      </c>
      <c r="B2789" s="33" t="b">
        <f aca="false">_xlfn.ISFORMULA(Projection!S105)</f>
        <v>1</v>
      </c>
    </row>
    <row r="2790" customFormat="false" ht="22" hidden="false" customHeight="true" outlineLevel="0" collapsed="false">
      <c r="A2790" s="33" t="s">
        <v>3023</v>
      </c>
      <c r="B2790" s="33" t="b">
        <f aca="false">_xlfn.ISFORMULA(Projection!B106)</f>
        <v>1</v>
      </c>
    </row>
    <row r="2791" customFormat="false" ht="22" hidden="false" customHeight="true" outlineLevel="0" collapsed="false">
      <c r="A2791" s="33" t="s">
        <v>3024</v>
      </c>
      <c r="B2791" s="33" t="b">
        <f aca="false">_xlfn.ISFORMULA(Projection!C106)</f>
        <v>1</v>
      </c>
    </row>
    <row r="2792" customFormat="false" ht="22" hidden="false" customHeight="true" outlineLevel="0" collapsed="false">
      <c r="A2792" s="33" t="s">
        <v>3025</v>
      </c>
      <c r="B2792" s="33" t="b">
        <f aca="false">_xlfn.ISFORMULA(Projection!D106)</f>
        <v>1</v>
      </c>
    </row>
    <row r="2793" customFormat="false" ht="22" hidden="false" customHeight="true" outlineLevel="0" collapsed="false">
      <c r="A2793" s="33" t="s">
        <v>3026</v>
      </c>
      <c r="B2793" s="33" t="b">
        <f aca="false">_xlfn.ISFORMULA(Projection!E106)</f>
        <v>1</v>
      </c>
    </row>
    <row r="2794" customFormat="false" ht="22" hidden="false" customHeight="true" outlineLevel="0" collapsed="false">
      <c r="A2794" s="33" t="s">
        <v>3027</v>
      </c>
      <c r="B2794" s="33" t="b">
        <f aca="false">_xlfn.ISFORMULA(Projection!F106)</f>
        <v>1</v>
      </c>
    </row>
    <row r="2795" customFormat="false" ht="22" hidden="false" customHeight="true" outlineLevel="0" collapsed="false">
      <c r="A2795" s="33" t="s">
        <v>3028</v>
      </c>
      <c r="B2795" s="33" t="b">
        <f aca="false">_xlfn.ISFORMULA(Projection!G106)</f>
        <v>1</v>
      </c>
    </row>
    <row r="2796" customFormat="false" ht="22" hidden="false" customHeight="true" outlineLevel="0" collapsed="false">
      <c r="A2796" s="33" t="s">
        <v>3029</v>
      </c>
      <c r="B2796" s="33" t="b">
        <f aca="false">_xlfn.ISFORMULA(Projection!H106)</f>
        <v>1</v>
      </c>
    </row>
    <row r="2797" customFormat="false" ht="22" hidden="false" customHeight="true" outlineLevel="0" collapsed="false">
      <c r="A2797" s="33" t="s">
        <v>3030</v>
      </c>
      <c r="B2797" s="33" t="b">
        <f aca="false">_xlfn.ISFORMULA(Projection!I106)</f>
        <v>1</v>
      </c>
    </row>
    <row r="2798" customFormat="false" ht="22" hidden="false" customHeight="true" outlineLevel="0" collapsed="false">
      <c r="A2798" s="33" t="s">
        <v>3031</v>
      </c>
      <c r="B2798" s="33" t="b">
        <f aca="false">_xlfn.ISFORMULA(Projection!J106)</f>
        <v>1</v>
      </c>
    </row>
    <row r="2799" customFormat="false" ht="22" hidden="false" customHeight="true" outlineLevel="0" collapsed="false">
      <c r="A2799" s="33" t="s">
        <v>3032</v>
      </c>
      <c r="B2799" s="33" t="b">
        <f aca="false">_xlfn.ISFORMULA(Projection!K106)</f>
        <v>1</v>
      </c>
    </row>
    <row r="2800" customFormat="false" ht="22" hidden="false" customHeight="true" outlineLevel="0" collapsed="false">
      <c r="A2800" s="33" t="s">
        <v>3033</v>
      </c>
      <c r="B2800" s="33" t="b">
        <f aca="false">_xlfn.ISFORMULA(Projection!L106)</f>
        <v>1</v>
      </c>
    </row>
    <row r="2801" customFormat="false" ht="22" hidden="false" customHeight="true" outlineLevel="0" collapsed="false">
      <c r="A2801" s="33" t="s">
        <v>3034</v>
      </c>
      <c r="B2801" s="33" t="b">
        <f aca="false">_xlfn.ISFORMULA(Projection!M106)</f>
        <v>1</v>
      </c>
    </row>
    <row r="2802" customFormat="false" ht="22" hidden="false" customHeight="true" outlineLevel="0" collapsed="false">
      <c r="A2802" s="33" t="s">
        <v>3035</v>
      </c>
      <c r="B2802" s="33" t="b">
        <f aca="false">_xlfn.ISFORMULA(Projection!N106)</f>
        <v>1</v>
      </c>
    </row>
    <row r="2803" customFormat="false" ht="22" hidden="false" customHeight="true" outlineLevel="0" collapsed="false">
      <c r="A2803" s="33" t="s">
        <v>3036</v>
      </c>
      <c r="B2803" s="33" t="b">
        <f aca="false">_xlfn.ISFORMULA(Projection!O106)</f>
        <v>1</v>
      </c>
    </row>
    <row r="2804" customFormat="false" ht="22" hidden="false" customHeight="true" outlineLevel="0" collapsed="false">
      <c r="A2804" s="33" t="s">
        <v>3037</v>
      </c>
      <c r="B2804" s="33" t="b">
        <f aca="false">_xlfn.ISFORMULA(Projection!P106)</f>
        <v>1</v>
      </c>
    </row>
    <row r="2805" customFormat="false" ht="22" hidden="false" customHeight="true" outlineLevel="0" collapsed="false">
      <c r="A2805" s="33" t="s">
        <v>3038</v>
      </c>
      <c r="B2805" s="33" t="b">
        <f aca="false">_xlfn.ISFORMULA(Projection!Q106)</f>
        <v>1</v>
      </c>
    </row>
    <row r="2806" customFormat="false" ht="22" hidden="false" customHeight="true" outlineLevel="0" collapsed="false">
      <c r="A2806" s="33" t="s">
        <v>3039</v>
      </c>
      <c r="B2806" s="33" t="b">
        <f aca="false">_xlfn.ISFORMULA(Projection!R106)</f>
        <v>1</v>
      </c>
    </row>
    <row r="2807" customFormat="false" ht="22" hidden="false" customHeight="true" outlineLevel="0" collapsed="false">
      <c r="A2807" s="33" t="s">
        <v>3040</v>
      </c>
      <c r="B2807" s="33" t="b">
        <f aca="false">_xlfn.ISFORMULA(Projection!S106)</f>
        <v>1</v>
      </c>
    </row>
    <row r="2808" customFormat="false" ht="22" hidden="false" customHeight="true" outlineLevel="0" collapsed="false">
      <c r="A2808" s="33" t="s">
        <v>3041</v>
      </c>
      <c r="B2808" s="33" t="b">
        <f aca="false">_xlfn.ISFORMULA(Projection!B107)</f>
        <v>1</v>
      </c>
    </row>
    <row r="2809" customFormat="false" ht="22" hidden="false" customHeight="true" outlineLevel="0" collapsed="false">
      <c r="A2809" s="33" t="s">
        <v>3042</v>
      </c>
      <c r="B2809" s="33" t="b">
        <f aca="false">_xlfn.ISFORMULA(Projection!C107)</f>
        <v>1</v>
      </c>
    </row>
    <row r="2810" customFormat="false" ht="22" hidden="false" customHeight="true" outlineLevel="0" collapsed="false">
      <c r="A2810" s="33" t="s">
        <v>3043</v>
      </c>
      <c r="B2810" s="33" t="b">
        <f aca="false">_xlfn.ISFORMULA(Projection!D107)</f>
        <v>1</v>
      </c>
    </row>
    <row r="2811" customFormat="false" ht="22" hidden="false" customHeight="true" outlineLevel="0" collapsed="false">
      <c r="A2811" s="33" t="s">
        <v>3044</v>
      </c>
      <c r="B2811" s="33" t="b">
        <f aca="false">_xlfn.ISFORMULA(Projection!E107)</f>
        <v>1</v>
      </c>
    </row>
    <row r="2812" customFormat="false" ht="22" hidden="false" customHeight="true" outlineLevel="0" collapsed="false">
      <c r="A2812" s="33" t="s">
        <v>3045</v>
      </c>
      <c r="B2812" s="33" t="b">
        <f aca="false">_xlfn.ISFORMULA(Projection!F107)</f>
        <v>1</v>
      </c>
    </row>
    <row r="2813" customFormat="false" ht="22" hidden="false" customHeight="true" outlineLevel="0" collapsed="false">
      <c r="A2813" s="33" t="s">
        <v>3046</v>
      </c>
      <c r="B2813" s="33" t="b">
        <f aca="false">_xlfn.ISFORMULA(Projection!G107)</f>
        <v>1</v>
      </c>
    </row>
    <row r="2814" customFormat="false" ht="22" hidden="false" customHeight="true" outlineLevel="0" collapsed="false">
      <c r="A2814" s="33" t="s">
        <v>3047</v>
      </c>
      <c r="B2814" s="33" t="b">
        <f aca="false">_xlfn.ISFORMULA(Projection!H107)</f>
        <v>1</v>
      </c>
    </row>
    <row r="2815" customFormat="false" ht="22" hidden="false" customHeight="true" outlineLevel="0" collapsed="false">
      <c r="A2815" s="33" t="s">
        <v>3048</v>
      </c>
      <c r="B2815" s="33" t="b">
        <f aca="false">_xlfn.ISFORMULA(Projection!I107)</f>
        <v>1</v>
      </c>
    </row>
    <row r="2816" customFormat="false" ht="22" hidden="false" customHeight="true" outlineLevel="0" collapsed="false">
      <c r="A2816" s="33" t="s">
        <v>3049</v>
      </c>
      <c r="B2816" s="33" t="b">
        <f aca="false">_xlfn.ISFORMULA(Projection!J107)</f>
        <v>1</v>
      </c>
    </row>
    <row r="2817" customFormat="false" ht="22" hidden="false" customHeight="true" outlineLevel="0" collapsed="false">
      <c r="A2817" s="33" t="s">
        <v>3050</v>
      </c>
      <c r="B2817" s="33" t="b">
        <f aca="false">_xlfn.ISFORMULA(Projection!K107)</f>
        <v>1</v>
      </c>
    </row>
    <row r="2818" customFormat="false" ht="22" hidden="false" customHeight="true" outlineLevel="0" collapsed="false">
      <c r="A2818" s="33" t="s">
        <v>3051</v>
      </c>
      <c r="B2818" s="33" t="b">
        <f aca="false">_xlfn.ISFORMULA(Projection!L107)</f>
        <v>1</v>
      </c>
    </row>
    <row r="2819" customFormat="false" ht="22" hidden="false" customHeight="true" outlineLevel="0" collapsed="false">
      <c r="A2819" s="33" t="s">
        <v>3052</v>
      </c>
      <c r="B2819" s="33" t="b">
        <f aca="false">_xlfn.ISFORMULA(Projection!M107)</f>
        <v>1</v>
      </c>
    </row>
    <row r="2820" customFormat="false" ht="22" hidden="false" customHeight="true" outlineLevel="0" collapsed="false">
      <c r="A2820" s="33" t="s">
        <v>3053</v>
      </c>
      <c r="B2820" s="33" t="b">
        <f aca="false">_xlfn.ISFORMULA(Projection!N107)</f>
        <v>1</v>
      </c>
    </row>
    <row r="2821" customFormat="false" ht="22" hidden="false" customHeight="true" outlineLevel="0" collapsed="false">
      <c r="A2821" s="33" t="s">
        <v>3054</v>
      </c>
      <c r="B2821" s="33" t="b">
        <f aca="false">_xlfn.ISFORMULA(Projection!O107)</f>
        <v>1</v>
      </c>
    </row>
    <row r="2822" customFormat="false" ht="22" hidden="false" customHeight="true" outlineLevel="0" collapsed="false">
      <c r="A2822" s="33" t="s">
        <v>3055</v>
      </c>
      <c r="B2822" s="33" t="b">
        <f aca="false">_xlfn.ISFORMULA(Projection!P107)</f>
        <v>1</v>
      </c>
    </row>
    <row r="2823" customFormat="false" ht="22" hidden="false" customHeight="true" outlineLevel="0" collapsed="false">
      <c r="A2823" s="33" t="s">
        <v>3056</v>
      </c>
      <c r="B2823" s="33" t="b">
        <f aca="false">_xlfn.ISFORMULA(Projection!Q107)</f>
        <v>1</v>
      </c>
    </row>
    <row r="2824" customFormat="false" ht="22" hidden="false" customHeight="true" outlineLevel="0" collapsed="false">
      <c r="A2824" s="33" t="s">
        <v>3057</v>
      </c>
      <c r="B2824" s="33" t="b">
        <f aca="false">_xlfn.ISFORMULA(Projection!R107)</f>
        <v>1</v>
      </c>
    </row>
    <row r="2825" customFormat="false" ht="22" hidden="false" customHeight="true" outlineLevel="0" collapsed="false">
      <c r="A2825" s="33" t="s">
        <v>3058</v>
      </c>
      <c r="B2825" s="33" t="b">
        <f aca="false">_xlfn.ISFORMULA(Projection!S107)</f>
        <v>1</v>
      </c>
    </row>
    <row r="2826" customFormat="false" ht="22" hidden="false" customHeight="true" outlineLevel="0" collapsed="false">
      <c r="A2826" s="33" t="s">
        <v>3059</v>
      </c>
      <c r="B2826" s="33" t="b">
        <f aca="false">_xlfn.ISFORMULA(Projection!B108)</f>
        <v>1</v>
      </c>
    </row>
    <row r="2827" customFormat="false" ht="22" hidden="false" customHeight="true" outlineLevel="0" collapsed="false">
      <c r="A2827" s="33" t="s">
        <v>3060</v>
      </c>
      <c r="B2827" s="33" t="b">
        <f aca="false">_xlfn.ISFORMULA(Projection!C108)</f>
        <v>1</v>
      </c>
    </row>
    <row r="2828" customFormat="false" ht="22" hidden="false" customHeight="true" outlineLevel="0" collapsed="false">
      <c r="A2828" s="33" t="s">
        <v>3061</v>
      </c>
      <c r="B2828" s="33" t="b">
        <f aca="false">_xlfn.ISFORMULA(Projection!D108)</f>
        <v>1</v>
      </c>
    </row>
    <row r="2829" customFormat="false" ht="22" hidden="false" customHeight="true" outlineLevel="0" collapsed="false">
      <c r="A2829" s="33" t="s">
        <v>3062</v>
      </c>
      <c r="B2829" s="33" t="b">
        <f aca="false">_xlfn.ISFORMULA(Projection!E108)</f>
        <v>1</v>
      </c>
    </row>
    <row r="2830" customFormat="false" ht="22" hidden="false" customHeight="true" outlineLevel="0" collapsed="false">
      <c r="A2830" s="33" t="s">
        <v>3063</v>
      </c>
      <c r="B2830" s="33" t="b">
        <f aca="false">_xlfn.ISFORMULA(Projection!F108)</f>
        <v>1</v>
      </c>
    </row>
    <row r="2831" customFormat="false" ht="22" hidden="false" customHeight="true" outlineLevel="0" collapsed="false">
      <c r="A2831" s="33" t="s">
        <v>3064</v>
      </c>
      <c r="B2831" s="33" t="b">
        <f aca="false">_xlfn.ISFORMULA(Projection!G108)</f>
        <v>1</v>
      </c>
    </row>
    <row r="2832" customFormat="false" ht="22" hidden="false" customHeight="true" outlineLevel="0" collapsed="false">
      <c r="A2832" s="33" t="s">
        <v>3065</v>
      </c>
      <c r="B2832" s="33" t="b">
        <f aca="false">_xlfn.ISFORMULA(Projection!H108)</f>
        <v>1</v>
      </c>
    </row>
    <row r="2833" customFormat="false" ht="22" hidden="false" customHeight="true" outlineLevel="0" collapsed="false">
      <c r="A2833" s="33" t="s">
        <v>3066</v>
      </c>
      <c r="B2833" s="33" t="b">
        <f aca="false">_xlfn.ISFORMULA(Projection!I108)</f>
        <v>1</v>
      </c>
    </row>
    <row r="2834" customFormat="false" ht="22" hidden="false" customHeight="true" outlineLevel="0" collapsed="false">
      <c r="A2834" s="33" t="s">
        <v>3067</v>
      </c>
      <c r="B2834" s="33" t="b">
        <f aca="false">_xlfn.ISFORMULA(Projection!J108)</f>
        <v>1</v>
      </c>
    </row>
    <row r="2835" customFormat="false" ht="22" hidden="false" customHeight="true" outlineLevel="0" collapsed="false">
      <c r="A2835" s="33" t="s">
        <v>3068</v>
      </c>
      <c r="B2835" s="33" t="b">
        <f aca="false">_xlfn.ISFORMULA(Projection!K108)</f>
        <v>1</v>
      </c>
    </row>
    <row r="2836" customFormat="false" ht="22" hidden="false" customHeight="true" outlineLevel="0" collapsed="false">
      <c r="A2836" s="33" t="s">
        <v>3069</v>
      </c>
      <c r="B2836" s="33" t="b">
        <f aca="false">_xlfn.ISFORMULA(Projection!L108)</f>
        <v>1</v>
      </c>
    </row>
    <row r="2837" customFormat="false" ht="22" hidden="false" customHeight="true" outlineLevel="0" collapsed="false">
      <c r="A2837" s="33" t="s">
        <v>3070</v>
      </c>
      <c r="B2837" s="33" t="b">
        <f aca="false">_xlfn.ISFORMULA(Projection!M108)</f>
        <v>1</v>
      </c>
    </row>
    <row r="2838" customFormat="false" ht="22" hidden="false" customHeight="true" outlineLevel="0" collapsed="false">
      <c r="A2838" s="33" t="s">
        <v>3071</v>
      </c>
      <c r="B2838" s="33" t="b">
        <f aca="false">_xlfn.ISFORMULA(Projection!N108)</f>
        <v>1</v>
      </c>
    </row>
    <row r="2839" customFormat="false" ht="22" hidden="false" customHeight="true" outlineLevel="0" collapsed="false">
      <c r="A2839" s="33" t="s">
        <v>3072</v>
      </c>
      <c r="B2839" s="33" t="b">
        <f aca="false">_xlfn.ISFORMULA(Projection!O108)</f>
        <v>1</v>
      </c>
    </row>
    <row r="2840" customFormat="false" ht="22" hidden="false" customHeight="true" outlineLevel="0" collapsed="false">
      <c r="A2840" s="33" t="s">
        <v>3073</v>
      </c>
      <c r="B2840" s="33" t="b">
        <f aca="false">_xlfn.ISFORMULA(Projection!P108)</f>
        <v>1</v>
      </c>
    </row>
    <row r="2841" customFormat="false" ht="22" hidden="false" customHeight="true" outlineLevel="0" collapsed="false">
      <c r="A2841" s="33" t="s">
        <v>3074</v>
      </c>
      <c r="B2841" s="33" t="b">
        <f aca="false">_xlfn.ISFORMULA(Projection!Q108)</f>
        <v>1</v>
      </c>
    </row>
    <row r="2842" customFormat="false" ht="22" hidden="false" customHeight="true" outlineLevel="0" collapsed="false">
      <c r="A2842" s="33" t="s">
        <v>3075</v>
      </c>
      <c r="B2842" s="33" t="b">
        <f aca="false">_xlfn.ISFORMULA(Projection!R108)</f>
        <v>1</v>
      </c>
    </row>
    <row r="2843" customFormat="false" ht="22" hidden="false" customHeight="true" outlineLevel="0" collapsed="false">
      <c r="A2843" s="33" t="s">
        <v>3076</v>
      </c>
      <c r="B2843" s="33" t="b">
        <f aca="false">_xlfn.ISFORMULA(Projection!S108)</f>
        <v>1</v>
      </c>
    </row>
    <row r="2844" customFormat="false" ht="22" hidden="false" customHeight="true" outlineLevel="0" collapsed="false">
      <c r="A2844" s="33" t="s">
        <v>3077</v>
      </c>
      <c r="B2844" s="33" t="b">
        <f aca="false">_xlfn.ISFORMULA(Projection!B109)</f>
        <v>1</v>
      </c>
    </row>
    <row r="2845" customFormat="false" ht="22" hidden="false" customHeight="true" outlineLevel="0" collapsed="false">
      <c r="A2845" s="33" t="s">
        <v>3078</v>
      </c>
      <c r="B2845" s="33" t="b">
        <f aca="false">_xlfn.ISFORMULA(Projection!C109)</f>
        <v>1</v>
      </c>
    </row>
    <row r="2846" customFormat="false" ht="22" hidden="false" customHeight="true" outlineLevel="0" collapsed="false">
      <c r="A2846" s="33" t="s">
        <v>3079</v>
      </c>
      <c r="B2846" s="33" t="b">
        <f aca="false">_xlfn.ISFORMULA(Projection!D109)</f>
        <v>1</v>
      </c>
    </row>
    <row r="2847" customFormat="false" ht="22" hidden="false" customHeight="true" outlineLevel="0" collapsed="false">
      <c r="A2847" s="33" t="s">
        <v>3080</v>
      </c>
      <c r="B2847" s="33" t="b">
        <f aca="false">_xlfn.ISFORMULA(Projection!E109)</f>
        <v>1</v>
      </c>
    </row>
    <row r="2848" customFormat="false" ht="22" hidden="false" customHeight="true" outlineLevel="0" collapsed="false">
      <c r="A2848" s="33" t="s">
        <v>3081</v>
      </c>
      <c r="B2848" s="33" t="b">
        <f aca="false">_xlfn.ISFORMULA(Projection!F109)</f>
        <v>1</v>
      </c>
    </row>
    <row r="2849" customFormat="false" ht="22" hidden="false" customHeight="true" outlineLevel="0" collapsed="false">
      <c r="A2849" s="33" t="s">
        <v>3082</v>
      </c>
      <c r="B2849" s="33" t="b">
        <f aca="false">_xlfn.ISFORMULA(Projection!G109)</f>
        <v>1</v>
      </c>
    </row>
    <row r="2850" customFormat="false" ht="22" hidden="false" customHeight="true" outlineLevel="0" collapsed="false">
      <c r="A2850" s="33" t="s">
        <v>3083</v>
      </c>
      <c r="B2850" s="33" t="b">
        <f aca="false">_xlfn.ISFORMULA(Projection!H109)</f>
        <v>1</v>
      </c>
    </row>
    <row r="2851" customFormat="false" ht="22" hidden="false" customHeight="true" outlineLevel="0" collapsed="false">
      <c r="A2851" s="33" t="s">
        <v>3084</v>
      </c>
      <c r="B2851" s="33" t="b">
        <f aca="false">_xlfn.ISFORMULA(Projection!I109)</f>
        <v>1</v>
      </c>
    </row>
    <row r="2852" customFormat="false" ht="22" hidden="false" customHeight="true" outlineLevel="0" collapsed="false">
      <c r="A2852" s="33" t="s">
        <v>3085</v>
      </c>
      <c r="B2852" s="33" t="b">
        <f aca="false">_xlfn.ISFORMULA(Projection!J109)</f>
        <v>1</v>
      </c>
    </row>
    <row r="2853" customFormat="false" ht="22" hidden="false" customHeight="true" outlineLevel="0" collapsed="false">
      <c r="A2853" s="33" t="s">
        <v>3086</v>
      </c>
      <c r="B2853" s="33" t="b">
        <f aca="false">_xlfn.ISFORMULA(Projection!K109)</f>
        <v>1</v>
      </c>
    </row>
    <row r="2854" customFormat="false" ht="22" hidden="false" customHeight="true" outlineLevel="0" collapsed="false">
      <c r="A2854" s="33" t="s">
        <v>3087</v>
      </c>
      <c r="B2854" s="33" t="b">
        <f aca="false">_xlfn.ISFORMULA(Projection!L109)</f>
        <v>1</v>
      </c>
    </row>
    <row r="2855" customFormat="false" ht="22" hidden="false" customHeight="true" outlineLevel="0" collapsed="false">
      <c r="A2855" s="33" t="s">
        <v>3088</v>
      </c>
      <c r="B2855" s="33" t="b">
        <f aca="false">_xlfn.ISFORMULA(Projection!M109)</f>
        <v>1</v>
      </c>
    </row>
    <row r="2856" customFormat="false" ht="22" hidden="false" customHeight="true" outlineLevel="0" collapsed="false">
      <c r="A2856" s="33" t="s">
        <v>3089</v>
      </c>
      <c r="B2856" s="33" t="b">
        <f aca="false">_xlfn.ISFORMULA(Projection!N109)</f>
        <v>1</v>
      </c>
    </row>
    <row r="2857" customFormat="false" ht="22" hidden="false" customHeight="true" outlineLevel="0" collapsed="false">
      <c r="A2857" s="33" t="s">
        <v>3090</v>
      </c>
      <c r="B2857" s="33" t="b">
        <f aca="false">_xlfn.ISFORMULA(Projection!O109)</f>
        <v>1</v>
      </c>
    </row>
    <row r="2858" customFormat="false" ht="22" hidden="false" customHeight="true" outlineLevel="0" collapsed="false">
      <c r="A2858" s="33" t="s">
        <v>3091</v>
      </c>
      <c r="B2858" s="33" t="b">
        <f aca="false">_xlfn.ISFORMULA(Projection!P109)</f>
        <v>1</v>
      </c>
    </row>
    <row r="2859" customFormat="false" ht="22" hidden="false" customHeight="true" outlineLevel="0" collapsed="false">
      <c r="A2859" s="33" t="s">
        <v>3092</v>
      </c>
      <c r="B2859" s="33" t="b">
        <f aca="false">_xlfn.ISFORMULA(Projection!Q109)</f>
        <v>1</v>
      </c>
    </row>
    <row r="2860" customFormat="false" ht="22" hidden="false" customHeight="true" outlineLevel="0" collapsed="false">
      <c r="A2860" s="33" t="s">
        <v>3093</v>
      </c>
      <c r="B2860" s="33" t="b">
        <f aca="false">_xlfn.ISFORMULA(Projection!R109)</f>
        <v>1</v>
      </c>
    </row>
    <row r="2861" customFormat="false" ht="22" hidden="false" customHeight="true" outlineLevel="0" collapsed="false">
      <c r="A2861" s="33" t="s">
        <v>3094</v>
      </c>
      <c r="B2861" s="33" t="b">
        <f aca="false">_xlfn.ISFORMULA(Projection!S109)</f>
        <v>1</v>
      </c>
    </row>
    <row r="2862" customFormat="false" ht="22" hidden="false" customHeight="true" outlineLevel="0" collapsed="false">
      <c r="A2862" s="33" t="s">
        <v>3095</v>
      </c>
      <c r="B2862" s="33" t="b">
        <f aca="false">_xlfn.ISFORMULA(Projection!B110)</f>
        <v>1</v>
      </c>
    </row>
    <row r="2863" customFormat="false" ht="22" hidden="false" customHeight="true" outlineLevel="0" collapsed="false">
      <c r="A2863" s="33" t="s">
        <v>3096</v>
      </c>
      <c r="B2863" s="33" t="b">
        <f aca="false">_xlfn.ISFORMULA(Projection!C110)</f>
        <v>1</v>
      </c>
    </row>
    <row r="2864" customFormat="false" ht="22" hidden="false" customHeight="true" outlineLevel="0" collapsed="false">
      <c r="A2864" s="33" t="s">
        <v>3097</v>
      </c>
      <c r="B2864" s="33" t="b">
        <f aca="false">_xlfn.ISFORMULA(Projection!D110)</f>
        <v>1</v>
      </c>
    </row>
    <row r="2865" customFormat="false" ht="22" hidden="false" customHeight="true" outlineLevel="0" collapsed="false">
      <c r="A2865" s="33" t="s">
        <v>3098</v>
      </c>
      <c r="B2865" s="33" t="b">
        <f aca="false">_xlfn.ISFORMULA(Projection!E110)</f>
        <v>1</v>
      </c>
    </row>
    <row r="2866" customFormat="false" ht="22" hidden="false" customHeight="true" outlineLevel="0" collapsed="false">
      <c r="A2866" s="33" t="s">
        <v>3099</v>
      </c>
      <c r="B2866" s="33" t="b">
        <f aca="false">_xlfn.ISFORMULA(Projection!F110)</f>
        <v>1</v>
      </c>
    </row>
    <row r="2867" customFormat="false" ht="22" hidden="false" customHeight="true" outlineLevel="0" collapsed="false">
      <c r="A2867" s="33" t="s">
        <v>3100</v>
      </c>
      <c r="B2867" s="33" t="b">
        <f aca="false">_xlfn.ISFORMULA(Projection!G110)</f>
        <v>1</v>
      </c>
    </row>
    <row r="2868" customFormat="false" ht="22" hidden="false" customHeight="true" outlineLevel="0" collapsed="false">
      <c r="A2868" s="33" t="s">
        <v>3101</v>
      </c>
      <c r="B2868" s="33" t="b">
        <f aca="false">_xlfn.ISFORMULA(Projection!H110)</f>
        <v>1</v>
      </c>
    </row>
    <row r="2869" customFormat="false" ht="22" hidden="false" customHeight="true" outlineLevel="0" collapsed="false">
      <c r="A2869" s="33" t="s">
        <v>3102</v>
      </c>
      <c r="B2869" s="33" t="b">
        <f aca="false">_xlfn.ISFORMULA(Projection!I110)</f>
        <v>1</v>
      </c>
    </row>
    <row r="2870" customFormat="false" ht="22" hidden="false" customHeight="true" outlineLevel="0" collapsed="false">
      <c r="A2870" s="33" t="s">
        <v>3103</v>
      </c>
      <c r="B2870" s="33" t="b">
        <f aca="false">_xlfn.ISFORMULA(Projection!J110)</f>
        <v>1</v>
      </c>
    </row>
    <row r="2871" customFormat="false" ht="22" hidden="false" customHeight="true" outlineLevel="0" collapsed="false">
      <c r="A2871" s="33" t="s">
        <v>3104</v>
      </c>
      <c r="B2871" s="33" t="b">
        <f aca="false">_xlfn.ISFORMULA(Projection!K110)</f>
        <v>1</v>
      </c>
    </row>
    <row r="2872" customFormat="false" ht="22" hidden="false" customHeight="true" outlineLevel="0" collapsed="false">
      <c r="A2872" s="33" t="s">
        <v>3105</v>
      </c>
      <c r="B2872" s="33" t="b">
        <f aca="false">_xlfn.ISFORMULA(Projection!L110)</f>
        <v>1</v>
      </c>
    </row>
    <row r="2873" customFormat="false" ht="22" hidden="false" customHeight="true" outlineLevel="0" collapsed="false">
      <c r="A2873" s="33" t="s">
        <v>3106</v>
      </c>
      <c r="B2873" s="33" t="b">
        <f aca="false">_xlfn.ISFORMULA(Projection!M110)</f>
        <v>1</v>
      </c>
    </row>
    <row r="2874" customFormat="false" ht="22" hidden="false" customHeight="true" outlineLevel="0" collapsed="false">
      <c r="A2874" s="33" t="s">
        <v>3107</v>
      </c>
      <c r="B2874" s="33" t="b">
        <f aca="false">_xlfn.ISFORMULA(Projection!N110)</f>
        <v>1</v>
      </c>
    </row>
    <row r="2875" customFormat="false" ht="22" hidden="false" customHeight="true" outlineLevel="0" collapsed="false">
      <c r="A2875" s="33" t="s">
        <v>3108</v>
      </c>
      <c r="B2875" s="33" t="b">
        <f aca="false">_xlfn.ISFORMULA(Projection!O110)</f>
        <v>1</v>
      </c>
    </row>
    <row r="2876" customFormat="false" ht="22" hidden="false" customHeight="true" outlineLevel="0" collapsed="false">
      <c r="A2876" s="33" t="s">
        <v>3109</v>
      </c>
      <c r="B2876" s="33" t="b">
        <f aca="false">_xlfn.ISFORMULA(Projection!P110)</f>
        <v>1</v>
      </c>
    </row>
    <row r="2877" customFormat="false" ht="22" hidden="false" customHeight="true" outlineLevel="0" collapsed="false">
      <c r="A2877" s="33" t="s">
        <v>3110</v>
      </c>
      <c r="B2877" s="33" t="b">
        <f aca="false">_xlfn.ISFORMULA(Projection!Q110)</f>
        <v>1</v>
      </c>
    </row>
    <row r="2878" customFormat="false" ht="22" hidden="false" customHeight="true" outlineLevel="0" collapsed="false">
      <c r="A2878" s="33" t="s">
        <v>3111</v>
      </c>
      <c r="B2878" s="33" t="b">
        <f aca="false">_xlfn.ISFORMULA(Projection!R110)</f>
        <v>1</v>
      </c>
    </row>
    <row r="2879" customFormat="false" ht="22" hidden="false" customHeight="true" outlineLevel="0" collapsed="false">
      <c r="A2879" s="33" t="s">
        <v>3112</v>
      </c>
      <c r="B2879" s="33" t="b">
        <f aca="false">_xlfn.ISFORMULA(Projection!S110)</f>
        <v>1</v>
      </c>
    </row>
    <row r="2880" customFormat="false" ht="22" hidden="false" customHeight="true" outlineLevel="0" collapsed="false">
      <c r="A2880" s="33" t="s">
        <v>3113</v>
      </c>
      <c r="B2880" s="33" t="b">
        <f aca="false">_xlfn.ISFORMULA(Projection!B111)</f>
        <v>1</v>
      </c>
    </row>
    <row r="2881" customFormat="false" ht="22" hidden="false" customHeight="true" outlineLevel="0" collapsed="false">
      <c r="A2881" s="33" t="s">
        <v>3114</v>
      </c>
      <c r="B2881" s="33" t="b">
        <f aca="false">_xlfn.ISFORMULA(Projection!C111)</f>
        <v>1</v>
      </c>
    </row>
    <row r="2882" customFormat="false" ht="22" hidden="false" customHeight="true" outlineLevel="0" collapsed="false">
      <c r="A2882" s="33" t="s">
        <v>3115</v>
      </c>
      <c r="B2882" s="33" t="b">
        <f aca="false">_xlfn.ISFORMULA(Projection!D111)</f>
        <v>1</v>
      </c>
    </row>
    <row r="2883" customFormat="false" ht="22" hidden="false" customHeight="true" outlineLevel="0" collapsed="false">
      <c r="A2883" s="33" t="s">
        <v>3116</v>
      </c>
      <c r="B2883" s="33" t="b">
        <f aca="false">_xlfn.ISFORMULA(Projection!E111)</f>
        <v>1</v>
      </c>
    </row>
    <row r="2884" customFormat="false" ht="22" hidden="false" customHeight="true" outlineLevel="0" collapsed="false">
      <c r="A2884" s="33" t="s">
        <v>3117</v>
      </c>
      <c r="B2884" s="33" t="b">
        <f aca="false">_xlfn.ISFORMULA(Projection!F111)</f>
        <v>1</v>
      </c>
    </row>
    <row r="2885" customFormat="false" ht="22" hidden="false" customHeight="true" outlineLevel="0" collapsed="false">
      <c r="A2885" s="33" t="s">
        <v>3118</v>
      </c>
      <c r="B2885" s="33" t="b">
        <f aca="false">_xlfn.ISFORMULA(Projection!G111)</f>
        <v>1</v>
      </c>
    </row>
    <row r="2886" customFormat="false" ht="22" hidden="false" customHeight="true" outlineLevel="0" collapsed="false">
      <c r="A2886" s="33" t="s">
        <v>3119</v>
      </c>
      <c r="B2886" s="33" t="b">
        <f aca="false">_xlfn.ISFORMULA(Projection!H111)</f>
        <v>1</v>
      </c>
    </row>
    <row r="2887" customFormat="false" ht="22" hidden="false" customHeight="true" outlineLevel="0" collapsed="false">
      <c r="A2887" s="33" t="s">
        <v>3120</v>
      </c>
      <c r="B2887" s="33" t="b">
        <f aca="false">_xlfn.ISFORMULA(Projection!I111)</f>
        <v>1</v>
      </c>
    </row>
    <row r="2888" customFormat="false" ht="22" hidden="false" customHeight="true" outlineLevel="0" collapsed="false">
      <c r="A2888" s="33" t="s">
        <v>3121</v>
      </c>
      <c r="B2888" s="33" t="b">
        <f aca="false">_xlfn.ISFORMULA(Projection!J111)</f>
        <v>1</v>
      </c>
    </row>
    <row r="2889" customFormat="false" ht="22" hidden="false" customHeight="true" outlineLevel="0" collapsed="false">
      <c r="A2889" s="33" t="s">
        <v>3122</v>
      </c>
      <c r="B2889" s="33" t="b">
        <f aca="false">_xlfn.ISFORMULA(Projection!K111)</f>
        <v>1</v>
      </c>
    </row>
    <row r="2890" customFormat="false" ht="22" hidden="false" customHeight="true" outlineLevel="0" collapsed="false">
      <c r="A2890" s="33" t="s">
        <v>3123</v>
      </c>
      <c r="B2890" s="33" t="b">
        <f aca="false">_xlfn.ISFORMULA(Projection!L111)</f>
        <v>1</v>
      </c>
    </row>
    <row r="2891" customFormat="false" ht="22" hidden="false" customHeight="true" outlineLevel="0" collapsed="false">
      <c r="A2891" s="33" t="s">
        <v>3124</v>
      </c>
      <c r="B2891" s="33" t="b">
        <f aca="false">_xlfn.ISFORMULA(Projection!M111)</f>
        <v>1</v>
      </c>
    </row>
    <row r="2892" customFormat="false" ht="22" hidden="false" customHeight="true" outlineLevel="0" collapsed="false">
      <c r="A2892" s="33" t="s">
        <v>3125</v>
      </c>
      <c r="B2892" s="33" t="b">
        <f aca="false">_xlfn.ISFORMULA(Projection!N111)</f>
        <v>1</v>
      </c>
    </row>
    <row r="2893" customFormat="false" ht="22" hidden="false" customHeight="true" outlineLevel="0" collapsed="false">
      <c r="A2893" s="33" t="s">
        <v>3126</v>
      </c>
      <c r="B2893" s="33" t="b">
        <f aca="false">_xlfn.ISFORMULA(Projection!O111)</f>
        <v>1</v>
      </c>
    </row>
    <row r="2894" customFormat="false" ht="22" hidden="false" customHeight="true" outlineLevel="0" collapsed="false">
      <c r="A2894" s="33" t="s">
        <v>3127</v>
      </c>
      <c r="B2894" s="33" t="b">
        <f aca="false">_xlfn.ISFORMULA(Projection!P111)</f>
        <v>1</v>
      </c>
    </row>
    <row r="2895" customFormat="false" ht="22" hidden="false" customHeight="true" outlineLevel="0" collapsed="false">
      <c r="A2895" s="33" t="s">
        <v>3128</v>
      </c>
      <c r="B2895" s="33" t="b">
        <f aca="false">_xlfn.ISFORMULA(Projection!Q111)</f>
        <v>1</v>
      </c>
    </row>
    <row r="2896" customFormat="false" ht="22" hidden="false" customHeight="true" outlineLevel="0" collapsed="false">
      <c r="A2896" s="33" t="s">
        <v>3129</v>
      </c>
      <c r="B2896" s="33" t="b">
        <f aca="false">_xlfn.ISFORMULA(Projection!R111)</f>
        <v>1</v>
      </c>
    </row>
    <row r="2897" customFormat="false" ht="22" hidden="false" customHeight="true" outlineLevel="0" collapsed="false">
      <c r="A2897" s="33" t="s">
        <v>3130</v>
      </c>
      <c r="B2897" s="33" t="b">
        <f aca="false">_xlfn.ISFORMULA(Projection!S111)</f>
        <v>1</v>
      </c>
    </row>
    <row r="2898" customFormat="false" ht="22" hidden="false" customHeight="true" outlineLevel="0" collapsed="false">
      <c r="A2898" s="33" t="s">
        <v>3131</v>
      </c>
      <c r="B2898" s="33" t="b">
        <f aca="false">_xlfn.ISFORMULA(Projection!B112)</f>
        <v>1</v>
      </c>
    </row>
    <row r="2899" customFormat="false" ht="22" hidden="false" customHeight="true" outlineLevel="0" collapsed="false">
      <c r="A2899" s="33" t="s">
        <v>3132</v>
      </c>
      <c r="B2899" s="33" t="b">
        <f aca="false">_xlfn.ISFORMULA(Projection!C112)</f>
        <v>1</v>
      </c>
    </row>
    <row r="2900" customFormat="false" ht="22" hidden="false" customHeight="true" outlineLevel="0" collapsed="false">
      <c r="A2900" s="33" t="s">
        <v>3133</v>
      </c>
      <c r="B2900" s="33" t="b">
        <f aca="false">_xlfn.ISFORMULA(Projection!D112)</f>
        <v>1</v>
      </c>
    </row>
    <row r="2901" customFormat="false" ht="22" hidden="false" customHeight="true" outlineLevel="0" collapsed="false">
      <c r="A2901" s="33" t="s">
        <v>3134</v>
      </c>
      <c r="B2901" s="33" t="b">
        <f aca="false">_xlfn.ISFORMULA(Projection!E112)</f>
        <v>1</v>
      </c>
    </row>
    <row r="2902" customFormat="false" ht="22" hidden="false" customHeight="true" outlineLevel="0" collapsed="false">
      <c r="A2902" s="33" t="s">
        <v>3135</v>
      </c>
      <c r="B2902" s="33" t="b">
        <f aca="false">_xlfn.ISFORMULA(Projection!F112)</f>
        <v>1</v>
      </c>
    </row>
    <row r="2903" customFormat="false" ht="22" hidden="false" customHeight="true" outlineLevel="0" collapsed="false">
      <c r="A2903" s="33" t="s">
        <v>3136</v>
      </c>
      <c r="B2903" s="33" t="b">
        <f aca="false">_xlfn.ISFORMULA(Projection!G112)</f>
        <v>1</v>
      </c>
    </row>
    <row r="2904" customFormat="false" ht="22" hidden="false" customHeight="true" outlineLevel="0" collapsed="false">
      <c r="A2904" s="33" t="s">
        <v>3137</v>
      </c>
      <c r="B2904" s="33" t="b">
        <f aca="false">_xlfn.ISFORMULA(Projection!H112)</f>
        <v>1</v>
      </c>
    </row>
    <row r="2905" customFormat="false" ht="22" hidden="false" customHeight="true" outlineLevel="0" collapsed="false">
      <c r="A2905" s="33" t="s">
        <v>3138</v>
      </c>
      <c r="B2905" s="33" t="b">
        <f aca="false">_xlfn.ISFORMULA(Projection!I112)</f>
        <v>1</v>
      </c>
    </row>
    <row r="2906" customFormat="false" ht="22" hidden="false" customHeight="true" outlineLevel="0" collapsed="false">
      <c r="A2906" s="33" t="s">
        <v>3139</v>
      </c>
      <c r="B2906" s="33" t="b">
        <f aca="false">_xlfn.ISFORMULA(Projection!J112)</f>
        <v>1</v>
      </c>
    </row>
    <row r="2907" customFormat="false" ht="22" hidden="false" customHeight="true" outlineLevel="0" collapsed="false">
      <c r="A2907" s="33" t="s">
        <v>3140</v>
      </c>
      <c r="B2907" s="33" t="b">
        <f aca="false">_xlfn.ISFORMULA(Projection!K112)</f>
        <v>1</v>
      </c>
    </row>
    <row r="2908" customFormat="false" ht="22" hidden="false" customHeight="true" outlineLevel="0" collapsed="false">
      <c r="A2908" s="33" t="s">
        <v>3141</v>
      </c>
      <c r="B2908" s="33" t="b">
        <f aca="false">_xlfn.ISFORMULA(Projection!L112)</f>
        <v>1</v>
      </c>
    </row>
    <row r="2909" customFormat="false" ht="22" hidden="false" customHeight="true" outlineLevel="0" collapsed="false">
      <c r="A2909" s="33" t="s">
        <v>3142</v>
      </c>
      <c r="B2909" s="33" t="b">
        <f aca="false">_xlfn.ISFORMULA(Projection!M112)</f>
        <v>1</v>
      </c>
    </row>
    <row r="2910" customFormat="false" ht="22" hidden="false" customHeight="true" outlineLevel="0" collapsed="false">
      <c r="A2910" s="33" t="s">
        <v>3143</v>
      </c>
      <c r="B2910" s="33" t="b">
        <f aca="false">_xlfn.ISFORMULA(Projection!N112)</f>
        <v>1</v>
      </c>
    </row>
    <row r="2911" customFormat="false" ht="22" hidden="false" customHeight="true" outlineLevel="0" collapsed="false">
      <c r="A2911" s="33" t="s">
        <v>3144</v>
      </c>
      <c r="B2911" s="33" t="b">
        <f aca="false">_xlfn.ISFORMULA(Projection!O112)</f>
        <v>1</v>
      </c>
    </row>
    <row r="2912" customFormat="false" ht="22" hidden="false" customHeight="true" outlineLevel="0" collapsed="false">
      <c r="A2912" s="33" t="s">
        <v>3145</v>
      </c>
      <c r="B2912" s="33" t="b">
        <f aca="false">_xlfn.ISFORMULA(Projection!P112)</f>
        <v>1</v>
      </c>
    </row>
    <row r="2913" customFormat="false" ht="22" hidden="false" customHeight="true" outlineLevel="0" collapsed="false">
      <c r="A2913" s="33" t="s">
        <v>3146</v>
      </c>
      <c r="B2913" s="33" t="b">
        <f aca="false">_xlfn.ISFORMULA(Projection!Q112)</f>
        <v>1</v>
      </c>
    </row>
    <row r="2914" customFormat="false" ht="22" hidden="false" customHeight="true" outlineLevel="0" collapsed="false">
      <c r="A2914" s="33" t="s">
        <v>3147</v>
      </c>
      <c r="B2914" s="33" t="b">
        <f aca="false">_xlfn.ISFORMULA(Projection!R112)</f>
        <v>1</v>
      </c>
    </row>
    <row r="2915" customFormat="false" ht="22" hidden="false" customHeight="true" outlineLevel="0" collapsed="false">
      <c r="A2915" s="33" t="s">
        <v>3148</v>
      </c>
      <c r="B2915" s="33" t="b">
        <f aca="false">_xlfn.ISFORMULA(Projection!S112)</f>
        <v>1</v>
      </c>
    </row>
    <row r="2916" customFormat="false" ht="22" hidden="false" customHeight="true" outlineLevel="0" collapsed="false">
      <c r="A2916" s="33" t="s">
        <v>3149</v>
      </c>
      <c r="B2916" s="33" t="b">
        <f aca="false">_xlfn.ISFORMULA(Projection!B113)</f>
        <v>1</v>
      </c>
    </row>
    <row r="2917" customFormat="false" ht="22" hidden="false" customHeight="true" outlineLevel="0" collapsed="false">
      <c r="A2917" s="33" t="s">
        <v>3150</v>
      </c>
      <c r="B2917" s="33" t="b">
        <f aca="false">_xlfn.ISFORMULA(Projection!C113)</f>
        <v>1</v>
      </c>
    </row>
    <row r="2918" customFormat="false" ht="22" hidden="false" customHeight="true" outlineLevel="0" collapsed="false">
      <c r="A2918" s="33" t="s">
        <v>3151</v>
      </c>
      <c r="B2918" s="33" t="b">
        <f aca="false">_xlfn.ISFORMULA(Projection!D113)</f>
        <v>1</v>
      </c>
    </row>
    <row r="2919" customFormat="false" ht="22" hidden="false" customHeight="true" outlineLevel="0" collapsed="false">
      <c r="A2919" s="33" t="s">
        <v>3152</v>
      </c>
      <c r="B2919" s="33" t="b">
        <f aca="false">_xlfn.ISFORMULA(Projection!E113)</f>
        <v>1</v>
      </c>
    </row>
    <row r="2920" customFormat="false" ht="22" hidden="false" customHeight="true" outlineLevel="0" collapsed="false">
      <c r="A2920" s="33" t="s">
        <v>3153</v>
      </c>
      <c r="B2920" s="33" t="b">
        <f aca="false">_xlfn.ISFORMULA(Projection!F113)</f>
        <v>1</v>
      </c>
    </row>
    <row r="2921" customFormat="false" ht="22" hidden="false" customHeight="true" outlineLevel="0" collapsed="false">
      <c r="A2921" s="33" t="s">
        <v>3154</v>
      </c>
      <c r="B2921" s="33" t="b">
        <f aca="false">_xlfn.ISFORMULA(Projection!G113)</f>
        <v>1</v>
      </c>
    </row>
    <row r="2922" customFormat="false" ht="22" hidden="false" customHeight="true" outlineLevel="0" collapsed="false">
      <c r="A2922" s="33" t="s">
        <v>3155</v>
      </c>
      <c r="B2922" s="33" t="b">
        <f aca="false">_xlfn.ISFORMULA(Projection!H113)</f>
        <v>1</v>
      </c>
    </row>
    <row r="2923" customFormat="false" ht="22" hidden="false" customHeight="true" outlineLevel="0" collapsed="false">
      <c r="A2923" s="33" t="s">
        <v>3156</v>
      </c>
      <c r="B2923" s="33" t="b">
        <f aca="false">_xlfn.ISFORMULA(Projection!I113)</f>
        <v>1</v>
      </c>
    </row>
    <row r="2924" customFormat="false" ht="22" hidden="false" customHeight="true" outlineLevel="0" collapsed="false">
      <c r="A2924" s="33" t="s">
        <v>3157</v>
      </c>
      <c r="B2924" s="33" t="b">
        <f aca="false">_xlfn.ISFORMULA(Projection!J113)</f>
        <v>1</v>
      </c>
    </row>
    <row r="2925" customFormat="false" ht="22" hidden="false" customHeight="true" outlineLevel="0" collapsed="false">
      <c r="A2925" s="33" t="s">
        <v>3158</v>
      </c>
      <c r="B2925" s="33" t="b">
        <f aca="false">_xlfn.ISFORMULA(Projection!K113)</f>
        <v>1</v>
      </c>
    </row>
    <row r="2926" customFormat="false" ht="22" hidden="false" customHeight="true" outlineLevel="0" collapsed="false">
      <c r="A2926" s="33" t="s">
        <v>3159</v>
      </c>
      <c r="B2926" s="33" t="b">
        <f aca="false">_xlfn.ISFORMULA(Projection!L113)</f>
        <v>1</v>
      </c>
    </row>
    <row r="2927" customFormat="false" ht="22" hidden="false" customHeight="true" outlineLevel="0" collapsed="false">
      <c r="A2927" s="33" t="s">
        <v>3160</v>
      </c>
      <c r="B2927" s="33" t="b">
        <f aca="false">_xlfn.ISFORMULA(Projection!M113)</f>
        <v>1</v>
      </c>
    </row>
    <row r="2928" customFormat="false" ht="22" hidden="false" customHeight="true" outlineLevel="0" collapsed="false">
      <c r="A2928" s="33" t="s">
        <v>3161</v>
      </c>
      <c r="B2928" s="33" t="b">
        <f aca="false">_xlfn.ISFORMULA(Projection!N113)</f>
        <v>1</v>
      </c>
    </row>
    <row r="2929" customFormat="false" ht="22" hidden="false" customHeight="true" outlineLevel="0" collapsed="false">
      <c r="A2929" s="33" t="s">
        <v>3162</v>
      </c>
      <c r="B2929" s="33" t="b">
        <f aca="false">_xlfn.ISFORMULA(Projection!O113)</f>
        <v>1</v>
      </c>
    </row>
    <row r="2930" customFormat="false" ht="22" hidden="false" customHeight="true" outlineLevel="0" collapsed="false">
      <c r="A2930" s="33" t="s">
        <v>3163</v>
      </c>
      <c r="B2930" s="33" t="b">
        <f aca="false">_xlfn.ISFORMULA(Projection!P113)</f>
        <v>1</v>
      </c>
    </row>
    <row r="2931" customFormat="false" ht="22" hidden="false" customHeight="true" outlineLevel="0" collapsed="false">
      <c r="A2931" s="33" t="s">
        <v>3164</v>
      </c>
      <c r="B2931" s="33" t="b">
        <f aca="false">_xlfn.ISFORMULA(Projection!Q113)</f>
        <v>1</v>
      </c>
    </row>
    <row r="2932" customFormat="false" ht="22" hidden="false" customHeight="true" outlineLevel="0" collapsed="false">
      <c r="A2932" s="33" t="s">
        <v>3165</v>
      </c>
      <c r="B2932" s="33" t="b">
        <f aca="false">_xlfn.ISFORMULA(Projection!R113)</f>
        <v>1</v>
      </c>
    </row>
    <row r="2933" customFormat="false" ht="22" hidden="false" customHeight="true" outlineLevel="0" collapsed="false">
      <c r="A2933" s="33" t="s">
        <v>3166</v>
      </c>
      <c r="B2933" s="33" t="b">
        <f aca="false">_xlfn.ISFORMULA(Projection!S113)</f>
        <v>1</v>
      </c>
    </row>
    <row r="2934" customFormat="false" ht="22" hidden="false" customHeight="true" outlineLevel="0" collapsed="false">
      <c r="A2934" s="33" t="s">
        <v>3167</v>
      </c>
      <c r="B2934" s="33" t="b">
        <f aca="false">_xlfn.ISFORMULA(Projection!B114)</f>
        <v>1</v>
      </c>
    </row>
    <row r="2935" customFormat="false" ht="22" hidden="false" customHeight="true" outlineLevel="0" collapsed="false">
      <c r="A2935" s="33" t="s">
        <v>3168</v>
      </c>
      <c r="B2935" s="33" t="b">
        <f aca="false">_xlfn.ISFORMULA(Projection!C114)</f>
        <v>1</v>
      </c>
    </row>
    <row r="2936" customFormat="false" ht="22" hidden="false" customHeight="true" outlineLevel="0" collapsed="false">
      <c r="A2936" s="33" t="s">
        <v>3169</v>
      </c>
      <c r="B2936" s="33" t="b">
        <f aca="false">_xlfn.ISFORMULA(Projection!D114)</f>
        <v>1</v>
      </c>
    </row>
    <row r="2937" customFormat="false" ht="22" hidden="false" customHeight="true" outlineLevel="0" collapsed="false">
      <c r="A2937" s="33" t="s">
        <v>3170</v>
      </c>
      <c r="B2937" s="33" t="b">
        <f aca="false">_xlfn.ISFORMULA(Projection!E114)</f>
        <v>1</v>
      </c>
    </row>
    <row r="2938" customFormat="false" ht="22" hidden="false" customHeight="true" outlineLevel="0" collapsed="false">
      <c r="A2938" s="33" t="s">
        <v>3171</v>
      </c>
      <c r="B2938" s="33" t="b">
        <f aca="false">_xlfn.ISFORMULA(Projection!F114)</f>
        <v>1</v>
      </c>
    </row>
    <row r="2939" customFormat="false" ht="22" hidden="false" customHeight="true" outlineLevel="0" collapsed="false">
      <c r="A2939" s="33" t="s">
        <v>3172</v>
      </c>
      <c r="B2939" s="33" t="b">
        <f aca="false">_xlfn.ISFORMULA(Projection!G114)</f>
        <v>1</v>
      </c>
    </row>
    <row r="2940" customFormat="false" ht="22" hidden="false" customHeight="true" outlineLevel="0" collapsed="false">
      <c r="A2940" s="33" t="s">
        <v>3173</v>
      </c>
      <c r="B2940" s="33" t="b">
        <f aca="false">_xlfn.ISFORMULA(Projection!H114)</f>
        <v>1</v>
      </c>
    </row>
    <row r="2941" customFormat="false" ht="22" hidden="false" customHeight="true" outlineLevel="0" collapsed="false">
      <c r="A2941" s="33" t="s">
        <v>3174</v>
      </c>
      <c r="B2941" s="33" t="b">
        <f aca="false">_xlfn.ISFORMULA(Projection!I114)</f>
        <v>1</v>
      </c>
    </row>
    <row r="2942" customFormat="false" ht="22" hidden="false" customHeight="true" outlineLevel="0" collapsed="false">
      <c r="A2942" s="33" t="s">
        <v>3175</v>
      </c>
      <c r="B2942" s="33" t="b">
        <f aca="false">_xlfn.ISFORMULA(Projection!J114)</f>
        <v>1</v>
      </c>
    </row>
    <row r="2943" customFormat="false" ht="22" hidden="false" customHeight="true" outlineLevel="0" collapsed="false">
      <c r="A2943" s="33" t="s">
        <v>3176</v>
      </c>
      <c r="B2943" s="33" t="b">
        <f aca="false">_xlfn.ISFORMULA(Projection!K114)</f>
        <v>1</v>
      </c>
    </row>
    <row r="2944" customFormat="false" ht="22" hidden="false" customHeight="true" outlineLevel="0" collapsed="false">
      <c r="A2944" s="33" t="s">
        <v>3177</v>
      </c>
      <c r="B2944" s="33" t="b">
        <f aca="false">_xlfn.ISFORMULA(Projection!L114)</f>
        <v>1</v>
      </c>
    </row>
    <row r="2945" customFormat="false" ht="22" hidden="false" customHeight="true" outlineLevel="0" collapsed="false">
      <c r="A2945" s="33" t="s">
        <v>3178</v>
      </c>
      <c r="B2945" s="33" t="b">
        <f aca="false">_xlfn.ISFORMULA(Projection!M114)</f>
        <v>1</v>
      </c>
    </row>
    <row r="2946" customFormat="false" ht="22" hidden="false" customHeight="true" outlineLevel="0" collapsed="false">
      <c r="A2946" s="33" t="s">
        <v>3179</v>
      </c>
      <c r="B2946" s="33" t="b">
        <f aca="false">_xlfn.ISFORMULA(Projection!N114)</f>
        <v>1</v>
      </c>
    </row>
    <row r="2947" customFormat="false" ht="22" hidden="false" customHeight="true" outlineLevel="0" collapsed="false">
      <c r="A2947" s="33" t="s">
        <v>3180</v>
      </c>
      <c r="B2947" s="33" t="b">
        <f aca="false">_xlfn.ISFORMULA(Projection!O114)</f>
        <v>1</v>
      </c>
    </row>
    <row r="2948" customFormat="false" ht="22" hidden="false" customHeight="true" outlineLevel="0" collapsed="false">
      <c r="A2948" s="33" t="s">
        <v>3181</v>
      </c>
      <c r="B2948" s="33" t="b">
        <f aca="false">_xlfn.ISFORMULA(Projection!P114)</f>
        <v>1</v>
      </c>
    </row>
    <row r="2949" customFormat="false" ht="22" hidden="false" customHeight="true" outlineLevel="0" collapsed="false">
      <c r="A2949" s="33" t="s">
        <v>3182</v>
      </c>
      <c r="B2949" s="33" t="b">
        <f aca="false">_xlfn.ISFORMULA(Projection!Q114)</f>
        <v>1</v>
      </c>
    </row>
    <row r="2950" customFormat="false" ht="22" hidden="false" customHeight="true" outlineLevel="0" collapsed="false">
      <c r="A2950" s="33" t="s">
        <v>3183</v>
      </c>
      <c r="B2950" s="33" t="b">
        <f aca="false">_xlfn.ISFORMULA(Projection!R114)</f>
        <v>1</v>
      </c>
    </row>
    <row r="2951" customFormat="false" ht="22" hidden="false" customHeight="true" outlineLevel="0" collapsed="false">
      <c r="A2951" s="33" t="s">
        <v>3184</v>
      </c>
      <c r="B2951" s="33" t="b">
        <f aca="false">_xlfn.ISFORMULA(Projection!S114)</f>
        <v>1</v>
      </c>
    </row>
    <row r="2952" customFormat="false" ht="22" hidden="false" customHeight="true" outlineLevel="0" collapsed="false">
      <c r="A2952" s="33" t="s">
        <v>3185</v>
      </c>
      <c r="B2952" s="33" t="b">
        <f aca="false">_xlfn.ISFORMULA(Projection!B115)</f>
        <v>1</v>
      </c>
    </row>
    <row r="2953" customFormat="false" ht="22" hidden="false" customHeight="true" outlineLevel="0" collapsed="false">
      <c r="A2953" s="33" t="s">
        <v>3186</v>
      </c>
      <c r="B2953" s="33" t="b">
        <f aca="false">_xlfn.ISFORMULA(Projection!C115)</f>
        <v>1</v>
      </c>
    </row>
    <row r="2954" customFormat="false" ht="22" hidden="false" customHeight="true" outlineLevel="0" collapsed="false">
      <c r="A2954" s="33" t="s">
        <v>3187</v>
      </c>
      <c r="B2954" s="33" t="b">
        <f aca="false">_xlfn.ISFORMULA(Projection!D115)</f>
        <v>1</v>
      </c>
    </row>
    <row r="2955" customFormat="false" ht="22" hidden="false" customHeight="true" outlineLevel="0" collapsed="false">
      <c r="A2955" s="33" t="s">
        <v>3188</v>
      </c>
      <c r="B2955" s="33" t="b">
        <f aca="false">_xlfn.ISFORMULA(Projection!E115)</f>
        <v>1</v>
      </c>
    </row>
    <row r="2956" customFormat="false" ht="22" hidden="false" customHeight="true" outlineLevel="0" collapsed="false">
      <c r="A2956" s="33" t="s">
        <v>3189</v>
      </c>
      <c r="B2956" s="33" t="b">
        <f aca="false">_xlfn.ISFORMULA(Projection!F115)</f>
        <v>1</v>
      </c>
    </row>
    <row r="2957" customFormat="false" ht="22" hidden="false" customHeight="true" outlineLevel="0" collapsed="false">
      <c r="A2957" s="33" t="s">
        <v>3190</v>
      </c>
      <c r="B2957" s="33" t="b">
        <f aca="false">_xlfn.ISFORMULA(Projection!G115)</f>
        <v>1</v>
      </c>
    </row>
    <row r="2958" customFormat="false" ht="22" hidden="false" customHeight="true" outlineLevel="0" collapsed="false">
      <c r="A2958" s="33" t="s">
        <v>3191</v>
      </c>
      <c r="B2958" s="33" t="b">
        <f aca="false">_xlfn.ISFORMULA(Projection!H115)</f>
        <v>1</v>
      </c>
    </row>
    <row r="2959" customFormat="false" ht="22" hidden="false" customHeight="true" outlineLevel="0" collapsed="false">
      <c r="A2959" s="33" t="s">
        <v>3192</v>
      </c>
      <c r="B2959" s="33" t="b">
        <f aca="false">_xlfn.ISFORMULA(Projection!I115)</f>
        <v>1</v>
      </c>
    </row>
    <row r="2960" customFormat="false" ht="22" hidden="false" customHeight="true" outlineLevel="0" collapsed="false">
      <c r="A2960" s="33" t="s">
        <v>3193</v>
      </c>
      <c r="B2960" s="33" t="b">
        <f aca="false">_xlfn.ISFORMULA(Projection!J115)</f>
        <v>1</v>
      </c>
    </row>
    <row r="2961" customFormat="false" ht="22" hidden="false" customHeight="true" outlineLevel="0" collapsed="false">
      <c r="A2961" s="33" t="s">
        <v>3194</v>
      </c>
      <c r="B2961" s="33" t="b">
        <f aca="false">_xlfn.ISFORMULA(Projection!K115)</f>
        <v>1</v>
      </c>
    </row>
    <row r="2962" customFormat="false" ht="22" hidden="false" customHeight="true" outlineLevel="0" collapsed="false">
      <c r="A2962" s="33" t="s">
        <v>3195</v>
      </c>
      <c r="B2962" s="33" t="b">
        <f aca="false">_xlfn.ISFORMULA(Projection!L115)</f>
        <v>1</v>
      </c>
    </row>
    <row r="2963" customFormat="false" ht="22" hidden="false" customHeight="true" outlineLevel="0" collapsed="false">
      <c r="A2963" s="33" t="s">
        <v>3196</v>
      </c>
      <c r="B2963" s="33" t="b">
        <f aca="false">_xlfn.ISFORMULA(Projection!M115)</f>
        <v>1</v>
      </c>
    </row>
    <row r="2964" customFormat="false" ht="22" hidden="false" customHeight="true" outlineLevel="0" collapsed="false">
      <c r="A2964" s="33" t="s">
        <v>3197</v>
      </c>
      <c r="B2964" s="33" t="b">
        <f aca="false">_xlfn.ISFORMULA(Projection!N115)</f>
        <v>1</v>
      </c>
    </row>
    <row r="2965" customFormat="false" ht="22" hidden="false" customHeight="true" outlineLevel="0" collapsed="false">
      <c r="A2965" s="33" t="s">
        <v>3198</v>
      </c>
      <c r="B2965" s="33" t="b">
        <f aca="false">_xlfn.ISFORMULA(Projection!O115)</f>
        <v>1</v>
      </c>
    </row>
    <row r="2966" customFormat="false" ht="22" hidden="false" customHeight="true" outlineLevel="0" collapsed="false">
      <c r="A2966" s="33" t="s">
        <v>3199</v>
      </c>
      <c r="B2966" s="33" t="b">
        <f aca="false">_xlfn.ISFORMULA(Projection!P115)</f>
        <v>1</v>
      </c>
    </row>
    <row r="2967" customFormat="false" ht="22" hidden="false" customHeight="true" outlineLevel="0" collapsed="false">
      <c r="A2967" s="33" t="s">
        <v>3200</v>
      </c>
      <c r="B2967" s="33" t="b">
        <f aca="false">_xlfn.ISFORMULA(Projection!Q115)</f>
        <v>1</v>
      </c>
    </row>
    <row r="2968" customFormat="false" ht="22" hidden="false" customHeight="true" outlineLevel="0" collapsed="false">
      <c r="A2968" s="33" t="s">
        <v>3201</v>
      </c>
      <c r="B2968" s="33" t="b">
        <f aca="false">_xlfn.ISFORMULA(Projection!R115)</f>
        <v>1</v>
      </c>
    </row>
    <row r="2969" customFormat="false" ht="22" hidden="false" customHeight="true" outlineLevel="0" collapsed="false">
      <c r="A2969" s="33" t="s">
        <v>3202</v>
      </c>
      <c r="B2969" s="33" t="b">
        <f aca="false">_xlfn.ISFORMULA(Projection!S115)</f>
        <v>1</v>
      </c>
    </row>
    <row r="2970" customFormat="false" ht="22" hidden="false" customHeight="true" outlineLevel="0" collapsed="false">
      <c r="A2970" s="33" t="s">
        <v>3203</v>
      </c>
      <c r="B2970" s="33" t="b">
        <f aca="false">_xlfn.ISFORMULA(Projection!B116)</f>
        <v>1</v>
      </c>
    </row>
    <row r="2971" customFormat="false" ht="22" hidden="false" customHeight="true" outlineLevel="0" collapsed="false">
      <c r="A2971" s="33" t="s">
        <v>3204</v>
      </c>
      <c r="B2971" s="33" t="b">
        <f aca="false">_xlfn.ISFORMULA(Projection!C116)</f>
        <v>1</v>
      </c>
    </row>
    <row r="2972" customFormat="false" ht="22" hidden="false" customHeight="true" outlineLevel="0" collapsed="false">
      <c r="A2972" s="33" t="s">
        <v>3205</v>
      </c>
      <c r="B2972" s="33" t="b">
        <f aca="false">_xlfn.ISFORMULA(Projection!D116)</f>
        <v>1</v>
      </c>
    </row>
    <row r="2973" customFormat="false" ht="22" hidden="false" customHeight="true" outlineLevel="0" collapsed="false">
      <c r="A2973" s="33" t="s">
        <v>3206</v>
      </c>
      <c r="B2973" s="33" t="b">
        <f aca="false">_xlfn.ISFORMULA(Projection!E116)</f>
        <v>1</v>
      </c>
    </row>
    <row r="2974" customFormat="false" ht="22" hidden="false" customHeight="true" outlineLevel="0" collapsed="false">
      <c r="A2974" s="33" t="s">
        <v>3207</v>
      </c>
      <c r="B2974" s="33" t="b">
        <f aca="false">_xlfn.ISFORMULA(Projection!F116)</f>
        <v>1</v>
      </c>
    </row>
    <row r="2975" customFormat="false" ht="22" hidden="false" customHeight="true" outlineLevel="0" collapsed="false">
      <c r="A2975" s="33" t="s">
        <v>3208</v>
      </c>
      <c r="B2975" s="33" t="b">
        <f aca="false">_xlfn.ISFORMULA(Projection!G116)</f>
        <v>1</v>
      </c>
    </row>
    <row r="2976" customFormat="false" ht="22" hidden="false" customHeight="true" outlineLevel="0" collapsed="false">
      <c r="A2976" s="33" t="s">
        <v>3209</v>
      </c>
      <c r="B2976" s="33" t="b">
        <f aca="false">_xlfn.ISFORMULA(Projection!H116)</f>
        <v>1</v>
      </c>
    </row>
    <row r="2977" customFormat="false" ht="22" hidden="false" customHeight="true" outlineLevel="0" collapsed="false">
      <c r="A2977" s="33" t="s">
        <v>3210</v>
      </c>
      <c r="B2977" s="33" t="b">
        <f aca="false">_xlfn.ISFORMULA(Projection!I116)</f>
        <v>1</v>
      </c>
    </row>
    <row r="2978" customFormat="false" ht="22" hidden="false" customHeight="true" outlineLevel="0" collapsed="false">
      <c r="A2978" s="33" t="s">
        <v>3211</v>
      </c>
      <c r="B2978" s="33" t="b">
        <f aca="false">_xlfn.ISFORMULA(Projection!J116)</f>
        <v>1</v>
      </c>
    </row>
    <row r="2979" customFormat="false" ht="22" hidden="false" customHeight="true" outlineLevel="0" collapsed="false">
      <c r="A2979" s="33" t="s">
        <v>3212</v>
      </c>
      <c r="B2979" s="33" t="b">
        <f aca="false">_xlfn.ISFORMULA(Projection!K116)</f>
        <v>1</v>
      </c>
    </row>
    <row r="2980" customFormat="false" ht="22" hidden="false" customHeight="true" outlineLevel="0" collapsed="false">
      <c r="A2980" s="33" t="s">
        <v>3213</v>
      </c>
      <c r="B2980" s="33" t="b">
        <f aca="false">_xlfn.ISFORMULA(Projection!L116)</f>
        <v>1</v>
      </c>
    </row>
    <row r="2981" customFormat="false" ht="22" hidden="false" customHeight="true" outlineLevel="0" collapsed="false">
      <c r="A2981" s="33" t="s">
        <v>3214</v>
      </c>
      <c r="B2981" s="33" t="b">
        <f aca="false">_xlfn.ISFORMULA(Projection!M116)</f>
        <v>1</v>
      </c>
    </row>
    <row r="2982" customFormat="false" ht="22" hidden="false" customHeight="true" outlineLevel="0" collapsed="false">
      <c r="A2982" s="33" t="s">
        <v>3215</v>
      </c>
      <c r="B2982" s="33" t="b">
        <f aca="false">_xlfn.ISFORMULA(Projection!N116)</f>
        <v>1</v>
      </c>
    </row>
    <row r="2983" customFormat="false" ht="22" hidden="false" customHeight="true" outlineLevel="0" collapsed="false">
      <c r="A2983" s="33" t="s">
        <v>3216</v>
      </c>
      <c r="B2983" s="33" t="b">
        <f aca="false">_xlfn.ISFORMULA(Projection!O116)</f>
        <v>1</v>
      </c>
    </row>
    <row r="2984" customFormat="false" ht="22" hidden="false" customHeight="true" outlineLevel="0" collapsed="false">
      <c r="A2984" s="33" t="s">
        <v>3217</v>
      </c>
      <c r="B2984" s="33" t="b">
        <f aca="false">_xlfn.ISFORMULA(Projection!P116)</f>
        <v>1</v>
      </c>
    </row>
    <row r="2985" customFormat="false" ht="22" hidden="false" customHeight="true" outlineLevel="0" collapsed="false">
      <c r="A2985" s="33" t="s">
        <v>3218</v>
      </c>
      <c r="B2985" s="33" t="b">
        <f aca="false">_xlfn.ISFORMULA(Projection!Q116)</f>
        <v>1</v>
      </c>
    </row>
    <row r="2986" customFormat="false" ht="22" hidden="false" customHeight="true" outlineLevel="0" collapsed="false">
      <c r="A2986" s="33" t="s">
        <v>3219</v>
      </c>
      <c r="B2986" s="33" t="b">
        <f aca="false">_xlfn.ISFORMULA(Projection!R116)</f>
        <v>1</v>
      </c>
    </row>
    <row r="2987" customFormat="false" ht="22" hidden="false" customHeight="true" outlineLevel="0" collapsed="false">
      <c r="A2987" s="33" t="s">
        <v>3220</v>
      </c>
      <c r="B2987" s="33" t="b">
        <f aca="false">_xlfn.ISFORMULA(Projection!S116)</f>
        <v>1</v>
      </c>
    </row>
    <row r="2988" customFormat="false" ht="22" hidden="false" customHeight="true" outlineLevel="0" collapsed="false">
      <c r="A2988" s="33" t="s">
        <v>3221</v>
      </c>
      <c r="B2988" s="33" t="b">
        <f aca="false">_xlfn.ISFORMULA(Projection!B117)</f>
        <v>1</v>
      </c>
    </row>
    <row r="2989" customFormat="false" ht="22" hidden="false" customHeight="true" outlineLevel="0" collapsed="false">
      <c r="A2989" s="33" t="s">
        <v>3222</v>
      </c>
      <c r="B2989" s="33" t="b">
        <f aca="false">_xlfn.ISFORMULA(Projection!C117)</f>
        <v>1</v>
      </c>
    </row>
    <row r="2990" customFormat="false" ht="22" hidden="false" customHeight="true" outlineLevel="0" collapsed="false">
      <c r="A2990" s="33" t="s">
        <v>3223</v>
      </c>
      <c r="B2990" s="33" t="b">
        <f aca="false">_xlfn.ISFORMULA(Projection!D117)</f>
        <v>1</v>
      </c>
    </row>
    <row r="2991" customFormat="false" ht="22" hidden="false" customHeight="true" outlineLevel="0" collapsed="false">
      <c r="A2991" s="33" t="s">
        <v>3224</v>
      </c>
      <c r="B2991" s="33" t="b">
        <f aca="false">_xlfn.ISFORMULA(Projection!E117)</f>
        <v>1</v>
      </c>
    </row>
    <row r="2992" customFormat="false" ht="22" hidden="false" customHeight="true" outlineLevel="0" collapsed="false">
      <c r="A2992" s="33" t="s">
        <v>3225</v>
      </c>
      <c r="B2992" s="33" t="b">
        <f aca="false">_xlfn.ISFORMULA(Projection!F117)</f>
        <v>1</v>
      </c>
    </row>
    <row r="2993" customFormat="false" ht="22" hidden="false" customHeight="true" outlineLevel="0" collapsed="false">
      <c r="A2993" s="33" t="s">
        <v>3226</v>
      </c>
      <c r="B2993" s="33" t="b">
        <f aca="false">_xlfn.ISFORMULA(Projection!G117)</f>
        <v>1</v>
      </c>
    </row>
    <row r="2994" customFormat="false" ht="22" hidden="false" customHeight="true" outlineLevel="0" collapsed="false">
      <c r="A2994" s="33" t="s">
        <v>3227</v>
      </c>
      <c r="B2994" s="33" t="b">
        <f aca="false">_xlfn.ISFORMULA(Projection!H117)</f>
        <v>1</v>
      </c>
    </row>
    <row r="2995" customFormat="false" ht="22" hidden="false" customHeight="true" outlineLevel="0" collapsed="false">
      <c r="A2995" s="33" t="s">
        <v>3228</v>
      </c>
      <c r="B2995" s="33" t="b">
        <f aca="false">_xlfn.ISFORMULA(Projection!I117)</f>
        <v>1</v>
      </c>
    </row>
    <row r="2996" customFormat="false" ht="22" hidden="false" customHeight="true" outlineLevel="0" collapsed="false">
      <c r="A2996" s="33" t="s">
        <v>3229</v>
      </c>
      <c r="B2996" s="33" t="b">
        <f aca="false">_xlfn.ISFORMULA(Projection!J117)</f>
        <v>1</v>
      </c>
    </row>
    <row r="2997" customFormat="false" ht="22" hidden="false" customHeight="true" outlineLevel="0" collapsed="false">
      <c r="A2997" s="33" t="s">
        <v>3230</v>
      </c>
      <c r="B2997" s="33" t="b">
        <f aca="false">_xlfn.ISFORMULA(Projection!K117)</f>
        <v>1</v>
      </c>
    </row>
    <row r="2998" customFormat="false" ht="22" hidden="false" customHeight="true" outlineLevel="0" collapsed="false">
      <c r="A2998" s="33" t="s">
        <v>3231</v>
      </c>
      <c r="B2998" s="33" t="b">
        <f aca="false">_xlfn.ISFORMULA(Projection!L117)</f>
        <v>1</v>
      </c>
    </row>
    <row r="2999" customFormat="false" ht="22" hidden="false" customHeight="true" outlineLevel="0" collapsed="false">
      <c r="A2999" s="33" t="s">
        <v>3232</v>
      </c>
      <c r="B2999" s="33" t="b">
        <f aca="false">_xlfn.ISFORMULA(Projection!M117)</f>
        <v>1</v>
      </c>
    </row>
    <row r="3000" customFormat="false" ht="22" hidden="false" customHeight="true" outlineLevel="0" collapsed="false">
      <c r="A3000" s="33" t="s">
        <v>3233</v>
      </c>
      <c r="B3000" s="33" t="b">
        <f aca="false">_xlfn.ISFORMULA(Projection!N117)</f>
        <v>1</v>
      </c>
    </row>
    <row r="3001" customFormat="false" ht="22" hidden="false" customHeight="true" outlineLevel="0" collapsed="false">
      <c r="A3001" s="33" t="s">
        <v>3234</v>
      </c>
      <c r="B3001" s="33" t="b">
        <f aca="false">_xlfn.ISFORMULA(Projection!O117)</f>
        <v>1</v>
      </c>
    </row>
    <row r="3002" customFormat="false" ht="22" hidden="false" customHeight="true" outlineLevel="0" collapsed="false">
      <c r="A3002" s="33" t="s">
        <v>3235</v>
      </c>
      <c r="B3002" s="33" t="b">
        <f aca="false">_xlfn.ISFORMULA(Projection!P117)</f>
        <v>1</v>
      </c>
    </row>
    <row r="3003" customFormat="false" ht="22" hidden="false" customHeight="true" outlineLevel="0" collapsed="false">
      <c r="A3003" s="33" t="s">
        <v>3236</v>
      </c>
      <c r="B3003" s="33" t="b">
        <f aca="false">_xlfn.ISFORMULA(Projection!Q117)</f>
        <v>1</v>
      </c>
    </row>
    <row r="3004" customFormat="false" ht="22" hidden="false" customHeight="true" outlineLevel="0" collapsed="false">
      <c r="A3004" s="33" t="s">
        <v>3237</v>
      </c>
      <c r="B3004" s="33" t="b">
        <f aca="false">_xlfn.ISFORMULA(Projection!R117)</f>
        <v>1</v>
      </c>
    </row>
    <row r="3005" customFormat="false" ht="22" hidden="false" customHeight="true" outlineLevel="0" collapsed="false">
      <c r="A3005" s="33" t="s">
        <v>3238</v>
      </c>
      <c r="B3005" s="33" t="b">
        <f aca="false">_xlfn.ISFORMULA(Projection!S117)</f>
        <v>1</v>
      </c>
    </row>
    <row r="3006" customFormat="false" ht="22" hidden="false" customHeight="true" outlineLevel="0" collapsed="false">
      <c r="A3006" s="33" t="s">
        <v>3239</v>
      </c>
      <c r="B3006" s="33" t="b">
        <f aca="false">_xlfn.ISFORMULA(Projection!B118)</f>
        <v>1</v>
      </c>
    </row>
    <row r="3007" customFormat="false" ht="22" hidden="false" customHeight="true" outlineLevel="0" collapsed="false">
      <c r="A3007" s="33" t="s">
        <v>3240</v>
      </c>
      <c r="B3007" s="33" t="b">
        <f aca="false">_xlfn.ISFORMULA(Projection!C118)</f>
        <v>1</v>
      </c>
    </row>
    <row r="3008" customFormat="false" ht="22" hidden="false" customHeight="true" outlineLevel="0" collapsed="false">
      <c r="A3008" s="33" t="s">
        <v>3241</v>
      </c>
      <c r="B3008" s="33" t="b">
        <f aca="false">_xlfn.ISFORMULA(Projection!D118)</f>
        <v>1</v>
      </c>
    </row>
    <row r="3009" customFormat="false" ht="22" hidden="false" customHeight="true" outlineLevel="0" collapsed="false">
      <c r="A3009" s="33" t="s">
        <v>3242</v>
      </c>
      <c r="B3009" s="33" t="b">
        <f aca="false">_xlfn.ISFORMULA(Projection!E118)</f>
        <v>1</v>
      </c>
    </row>
    <row r="3010" customFormat="false" ht="22" hidden="false" customHeight="true" outlineLevel="0" collapsed="false">
      <c r="A3010" s="33" t="s">
        <v>3243</v>
      </c>
      <c r="B3010" s="33" t="b">
        <f aca="false">_xlfn.ISFORMULA(Projection!F118)</f>
        <v>1</v>
      </c>
    </row>
    <row r="3011" customFormat="false" ht="22" hidden="false" customHeight="true" outlineLevel="0" collapsed="false">
      <c r="A3011" s="33" t="s">
        <v>3244</v>
      </c>
      <c r="B3011" s="33" t="b">
        <f aca="false">_xlfn.ISFORMULA(Projection!G118)</f>
        <v>1</v>
      </c>
    </row>
    <row r="3012" customFormat="false" ht="22" hidden="false" customHeight="true" outlineLevel="0" collapsed="false">
      <c r="A3012" s="33" t="s">
        <v>3245</v>
      </c>
      <c r="B3012" s="33" t="b">
        <f aca="false">_xlfn.ISFORMULA(Projection!H118)</f>
        <v>1</v>
      </c>
    </row>
    <row r="3013" customFormat="false" ht="22" hidden="false" customHeight="true" outlineLevel="0" collapsed="false">
      <c r="A3013" s="33" t="s">
        <v>3246</v>
      </c>
      <c r="B3013" s="33" t="b">
        <f aca="false">_xlfn.ISFORMULA(Projection!I118)</f>
        <v>1</v>
      </c>
    </row>
    <row r="3014" customFormat="false" ht="22" hidden="false" customHeight="true" outlineLevel="0" collapsed="false">
      <c r="A3014" s="33" t="s">
        <v>3247</v>
      </c>
      <c r="B3014" s="33" t="b">
        <f aca="false">_xlfn.ISFORMULA(Projection!J118)</f>
        <v>1</v>
      </c>
    </row>
    <row r="3015" customFormat="false" ht="22" hidden="false" customHeight="true" outlineLevel="0" collapsed="false">
      <c r="A3015" s="33" t="s">
        <v>3248</v>
      </c>
      <c r="B3015" s="33" t="b">
        <f aca="false">_xlfn.ISFORMULA(Projection!K118)</f>
        <v>1</v>
      </c>
    </row>
    <row r="3016" customFormat="false" ht="22" hidden="false" customHeight="true" outlineLevel="0" collapsed="false">
      <c r="A3016" s="33" t="s">
        <v>3249</v>
      </c>
      <c r="B3016" s="33" t="b">
        <f aca="false">_xlfn.ISFORMULA(Projection!L118)</f>
        <v>1</v>
      </c>
    </row>
    <row r="3017" customFormat="false" ht="22" hidden="false" customHeight="true" outlineLevel="0" collapsed="false">
      <c r="A3017" s="33" t="s">
        <v>3250</v>
      </c>
      <c r="B3017" s="33" t="b">
        <f aca="false">_xlfn.ISFORMULA(Projection!M118)</f>
        <v>1</v>
      </c>
    </row>
    <row r="3018" customFormat="false" ht="22" hidden="false" customHeight="true" outlineLevel="0" collapsed="false">
      <c r="A3018" s="33" t="s">
        <v>3251</v>
      </c>
      <c r="B3018" s="33" t="b">
        <f aca="false">_xlfn.ISFORMULA(Projection!N118)</f>
        <v>1</v>
      </c>
    </row>
    <row r="3019" customFormat="false" ht="22" hidden="false" customHeight="true" outlineLevel="0" collapsed="false">
      <c r="A3019" s="33" t="s">
        <v>3252</v>
      </c>
      <c r="B3019" s="33" t="b">
        <f aca="false">_xlfn.ISFORMULA(Projection!O118)</f>
        <v>1</v>
      </c>
    </row>
    <row r="3020" customFormat="false" ht="22" hidden="false" customHeight="true" outlineLevel="0" collapsed="false">
      <c r="A3020" s="33" t="s">
        <v>3253</v>
      </c>
      <c r="B3020" s="33" t="b">
        <f aca="false">_xlfn.ISFORMULA(Projection!P118)</f>
        <v>1</v>
      </c>
    </row>
    <row r="3021" customFormat="false" ht="22" hidden="false" customHeight="true" outlineLevel="0" collapsed="false">
      <c r="A3021" s="33" t="s">
        <v>3254</v>
      </c>
      <c r="B3021" s="33" t="b">
        <f aca="false">_xlfn.ISFORMULA(Projection!Q118)</f>
        <v>1</v>
      </c>
    </row>
    <row r="3022" customFormat="false" ht="22" hidden="false" customHeight="true" outlineLevel="0" collapsed="false">
      <c r="A3022" s="33" t="s">
        <v>3255</v>
      </c>
      <c r="B3022" s="33" t="b">
        <f aca="false">_xlfn.ISFORMULA(Projection!R118)</f>
        <v>1</v>
      </c>
    </row>
    <row r="3023" customFormat="false" ht="22" hidden="false" customHeight="true" outlineLevel="0" collapsed="false">
      <c r="A3023" s="33" t="s">
        <v>3256</v>
      </c>
      <c r="B3023" s="33" t="b">
        <f aca="false">_xlfn.ISFORMULA(Projection!S118)</f>
        <v>1</v>
      </c>
    </row>
    <row r="3024" customFormat="false" ht="22" hidden="false" customHeight="true" outlineLevel="0" collapsed="false">
      <c r="A3024" s="33" t="s">
        <v>3257</v>
      </c>
      <c r="B3024" s="33" t="b">
        <f aca="false">_xlfn.ISFORMULA(Projection!B119)</f>
        <v>1</v>
      </c>
    </row>
    <row r="3025" customFormat="false" ht="22" hidden="false" customHeight="true" outlineLevel="0" collapsed="false">
      <c r="A3025" s="33" t="s">
        <v>3258</v>
      </c>
      <c r="B3025" s="33" t="b">
        <f aca="false">_xlfn.ISFORMULA(Projection!C119)</f>
        <v>1</v>
      </c>
    </row>
    <row r="3026" customFormat="false" ht="22" hidden="false" customHeight="true" outlineLevel="0" collapsed="false">
      <c r="A3026" s="33" t="s">
        <v>3259</v>
      </c>
      <c r="B3026" s="33" t="b">
        <f aca="false">_xlfn.ISFORMULA(Projection!D119)</f>
        <v>1</v>
      </c>
    </row>
    <row r="3027" customFormat="false" ht="22" hidden="false" customHeight="true" outlineLevel="0" collapsed="false">
      <c r="A3027" s="33" t="s">
        <v>3260</v>
      </c>
      <c r="B3027" s="33" t="b">
        <f aca="false">_xlfn.ISFORMULA(Projection!E119)</f>
        <v>1</v>
      </c>
    </row>
    <row r="3028" customFormat="false" ht="22" hidden="false" customHeight="true" outlineLevel="0" collapsed="false">
      <c r="A3028" s="33" t="s">
        <v>3261</v>
      </c>
      <c r="B3028" s="33" t="b">
        <f aca="false">_xlfn.ISFORMULA(Projection!F119)</f>
        <v>1</v>
      </c>
    </row>
    <row r="3029" customFormat="false" ht="22" hidden="false" customHeight="true" outlineLevel="0" collapsed="false">
      <c r="A3029" s="33" t="s">
        <v>3262</v>
      </c>
      <c r="B3029" s="33" t="b">
        <f aca="false">_xlfn.ISFORMULA(Projection!G119)</f>
        <v>1</v>
      </c>
    </row>
    <row r="3030" customFormat="false" ht="22" hidden="false" customHeight="true" outlineLevel="0" collapsed="false">
      <c r="A3030" s="33" t="s">
        <v>3263</v>
      </c>
      <c r="B3030" s="33" t="b">
        <f aca="false">_xlfn.ISFORMULA(Projection!H119)</f>
        <v>1</v>
      </c>
    </row>
    <row r="3031" customFormat="false" ht="22" hidden="false" customHeight="true" outlineLevel="0" collapsed="false">
      <c r="A3031" s="33" t="s">
        <v>3264</v>
      </c>
      <c r="B3031" s="33" t="b">
        <f aca="false">_xlfn.ISFORMULA(Projection!I119)</f>
        <v>1</v>
      </c>
    </row>
    <row r="3032" customFormat="false" ht="22" hidden="false" customHeight="true" outlineLevel="0" collapsed="false">
      <c r="A3032" s="33" t="s">
        <v>3265</v>
      </c>
      <c r="B3032" s="33" t="b">
        <f aca="false">_xlfn.ISFORMULA(Projection!J119)</f>
        <v>1</v>
      </c>
    </row>
    <row r="3033" customFormat="false" ht="22" hidden="false" customHeight="true" outlineLevel="0" collapsed="false">
      <c r="A3033" s="33" t="s">
        <v>3266</v>
      </c>
      <c r="B3033" s="33" t="b">
        <f aca="false">_xlfn.ISFORMULA(Projection!K119)</f>
        <v>1</v>
      </c>
    </row>
    <row r="3034" customFormat="false" ht="22" hidden="false" customHeight="true" outlineLevel="0" collapsed="false">
      <c r="A3034" s="33" t="s">
        <v>3267</v>
      </c>
      <c r="B3034" s="33" t="b">
        <f aca="false">_xlfn.ISFORMULA(Projection!L119)</f>
        <v>1</v>
      </c>
    </row>
    <row r="3035" customFormat="false" ht="22" hidden="false" customHeight="true" outlineLevel="0" collapsed="false">
      <c r="A3035" s="33" t="s">
        <v>3268</v>
      </c>
      <c r="B3035" s="33" t="b">
        <f aca="false">_xlfn.ISFORMULA(Projection!M119)</f>
        <v>1</v>
      </c>
    </row>
    <row r="3036" customFormat="false" ht="22" hidden="false" customHeight="true" outlineLevel="0" collapsed="false">
      <c r="A3036" s="33" t="s">
        <v>3269</v>
      </c>
      <c r="B3036" s="33" t="b">
        <f aca="false">_xlfn.ISFORMULA(Projection!N119)</f>
        <v>1</v>
      </c>
    </row>
    <row r="3037" customFormat="false" ht="22" hidden="false" customHeight="true" outlineLevel="0" collapsed="false">
      <c r="A3037" s="33" t="s">
        <v>3270</v>
      </c>
      <c r="B3037" s="33" t="b">
        <f aca="false">_xlfn.ISFORMULA(Projection!O119)</f>
        <v>1</v>
      </c>
    </row>
    <row r="3038" customFormat="false" ht="22" hidden="false" customHeight="true" outlineLevel="0" collapsed="false">
      <c r="A3038" s="33" t="s">
        <v>3271</v>
      </c>
      <c r="B3038" s="33" t="b">
        <f aca="false">_xlfn.ISFORMULA(Projection!P119)</f>
        <v>1</v>
      </c>
    </row>
    <row r="3039" customFormat="false" ht="22" hidden="false" customHeight="true" outlineLevel="0" collapsed="false">
      <c r="A3039" s="33" t="s">
        <v>3272</v>
      </c>
      <c r="B3039" s="33" t="b">
        <f aca="false">_xlfn.ISFORMULA(Projection!Q119)</f>
        <v>1</v>
      </c>
    </row>
    <row r="3040" customFormat="false" ht="22" hidden="false" customHeight="true" outlineLevel="0" collapsed="false">
      <c r="A3040" s="33" t="s">
        <v>3273</v>
      </c>
      <c r="B3040" s="33" t="b">
        <f aca="false">_xlfn.ISFORMULA(Projection!R119)</f>
        <v>1</v>
      </c>
    </row>
    <row r="3041" customFormat="false" ht="22" hidden="false" customHeight="true" outlineLevel="0" collapsed="false">
      <c r="A3041" s="33" t="s">
        <v>3274</v>
      </c>
      <c r="B3041" s="33" t="b">
        <f aca="false">_xlfn.ISFORMULA(Projection!S119)</f>
        <v>1</v>
      </c>
    </row>
    <row r="3042" customFormat="false" ht="22" hidden="false" customHeight="true" outlineLevel="0" collapsed="false">
      <c r="A3042" s="33" t="s">
        <v>3275</v>
      </c>
      <c r="B3042" s="33" t="b">
        <f aca="false">_xlfn.ISFORMULA(Projection!B120)</f>
        <v>1</v>
      </c>
    </row>
    <row r="3043" customFormat="false" ht="22" hidden="false" customHeight="true" outlineLevel="0" collapsed="false">
      <c r="A3043" s="33" t="s">
        <v>3276</v>
      </c>
      <c r="B3043" s="33" t="b">
        <f aca="false">_xlfn.ISFORMULA(Projection!C120)</f>
        <v>1</v>
      </c>
    </row>
    <row r="3044" customFormat="false" ht="22" hidden="false" customHeight="true" outlineLevel="0" collapsed="false">
      <c r="A3044" s="33" t="s">
        <v>3277</v>
      </c>
      <c r="B3044" s="33" t="b">
        <f aca="false">_xlfn.ISFORMULA(Projection!D120)</f>
        <v>1</v>
      </c>
    </row>
    <row r="3045" customFormat="false" ht="22" hidden="false" customHeight="true" outlineLevel="0" collapsed="false">
      <c r="A3045" s="33" t="s">
        <v>3278</v>
      </c>
      <c r="B3045" s="33" t="b">
        <f aca="false">_xlfn.ISFORMULA(Projection!E120)</f>
        <v>1</v>
      </c>
    </row>
    <row r="3046" customFormat="false" ht="22" hidden="false" customHeight="true" outlineLevel="0" collapsed="false">
      <c r="A3046" s="33" t="s">
        <v>3279</v>
      </c>
      <c r="B3046" s="33" t="b">
        <f aca="false">_xlfn.ISFORMULA(Projection!F120)</f>
        <v>1</v>
      </c>
    </row>
    <row r="3047" customFormat="false" ht="22" hidden="false" customHeight="true" outlineLevel="0" collapsed="false">
      <c r="A3047" s="33" t="s">
        <v>3280</v>
      </c>
      <c r="B3047" s="33" t="b">
        <f aca="false">_xlfn.ISFORMULA(Projection!G120)</f>
        <v>1</v>
      </c>
    </row>
    <row r="3048" customFormat="false" ht="22" hidden="false" customHeight="true" outlineLevel="0" collapsed="false">
      <c r="A3048" s="33" t="s">
        <v>3281</v>
      </c>
      <c r="B3048" s="33" t="b">
        <f aca="false">_xlfn.ISFORMULA(Projection!H120)</f>
        <v>1</v>
      </c>
    </row>
    <row r="3049" customFormat="false" ht="22" hidden="false" customHeight="true" outlineLevel="0" collapsed="false">
      <c r="A3049" s="33" t="s">
        <v>3282</v>
      </c>
      <c r="B3049" s="33" t="b">
        <f aca="false">_xlfn.ISFORMULA(Projection!I120)</f>
        <v>1</v>
      </c>
    </row>
    <row r="3050" customFormat="false" ht="22" hidden="false" customHeight="true" outlineLevel="0" collapsed="false">
      <c r="A3050" s="33" t="s">
        <v>3283</v>
      </c>
      <c r="B3050" s="33" t="b">
        <f aca="false">_xlfn.ISFORMULA(Projection!J120)</f>
        <v>1</v>
      </c>
    </row>
    <row r="3051" customFormat="false" ht="22" hidden="false" customHeight="true" outlineLevel="0" collapsed="false">
      <c r="A3051" s="33" t="s">
        <v>3284</v>
      </c>
      <c r="B3051" s="33" t="b">
        <f aca="false">_xlfn.ISFORMULA(Projection!K120)</f>
        <v>1</v>
      </c>
    </row>
    <row r="3052" customFormat="false" ht="22" hidden="false" customHeight="true" outlineLevel="0" collapsed="false">
      <c r="A3052" s="33" t="s">
        <v>3285</v>
      </c>
      <c r="B3052" s="33" t="b">
        <f aca="false">_xlfn.ISFORMULA(Projection!L120)</f>
        <v>1</v>
      </c>
    </row>
    <row r="3053" customFormat="false" ht="22" hidden="false" customHeight="true" outlineLevel="0" collapsed="false">
      <c r="A3053" s="33" t="s">
        <v>3286</v>
      </c>
      <c r="B3053" s="33" t="b">
        <f aca="false">_xlfn.ISFORMULA(Projection!M120)</f>
        <v>1</v>
      </c>
    </row>
    <row r="3054" customFormat="false" ht="22" hidden="false" customHeight="true" outlineLevel="0" collapsed="false">
      <c r="A3054" s="33" t="s">
        <v>3287</v>
      </c>
      <c r="B3054" s="33" t="b">
        <f aca="false">_xlfn.ISFORMULA(Projection!N120)</f>
        <v>1</v>
      </c>
    </row>
    <row r="3055" customFormat="false" ht="22" hidden="false" customHeight="true" outlineLevel="0" collapsed="false">
      <c r="A3055" s="33" t="s">
        <v>3288</v>
      </c>
      <c r="B3055" s="33" t="b">
        <f aca="false">_xlfn.ISFORMULA(Projection!O120)</f>
        <v>1</v>
      </c>
    </row>
    <row r="3056" customFormat="false" ht="22" hidden="false" customHeight="true" outlineLevel="0" collapsed="false">
      <c r="A3056" s="33" t="s">
        <v>3289</v>
      </c>
      <c r="B3056" s="33" t="b">
        <f aca="false">_xlfn.ISFORMULA(Projection!P120)</f>
        <v>1</v>
      </c>
    </row>
    <row r="3057" customFormat="false" ht="22" hidden="false" customHeight="true" outlineLevel="0" collapsed="false">
      <c r="A3057" s="33" t="s">
        <v>3290</v>
      </c>
      <c r="B3057" s="33" t="b">
        <f aca="false">_xlfn.ISFORMULA(Projection!Q120)</f>
        <v>1</v>
      </c>
    </row>
    <row r="3058" customFormat="false" ht="22" hidden="false" customHeight="true" outlineLevel="0" collapsed="false">
      <c r="A3058" s="33" t="s">
        <v>3291</v>
      </c>
      <c r="B3058" s="33" t="b">
        <f aca="false">_xlfn.ISFORMULA(Projection!R120)</f>
        <v>1</v>
      </c>
    </row>
    <row r="3059" customFormat="false" ht="22" hidden="false" customHeight="true" outlineLevel="0" collapsed="false">
      <c r="A3059" s="33" t="s">
        <v>3292</v>
      </c>
      <c r="B3059" s="33" t="b">
        <f aca="false">_xlfn.ISFORMULA(Projection!S120)</f>
        <v>1</v>
      </c>
    </row>
    <row r="3060" customFormat="false" ht="22" hidden="false" customHeight="true" outlineLevel="0" collapsed="false">
      <c r="A3060" s="33" t="s">
        <v>3293</v>
      </c>
      <c r="B3060" s="33" t="b">
        <f aca="false">_xlfn.ISFORMULA(Projection!B121)</f>
        <v>1</v>
      </c>
    </row>
    <row r="3061" customFormat="false" ht="22" hidden="false" customHeight="true" outlineLevel="0" collapsed="false">
      <c r="A3061" s="33" t="s">
        <v>3294</v>
      </c>
      <c r="B3061" s="33" t="b">
        <f aca="false">_xlfn.ISFORMULA(Projection!C121)</f>
        <v>1</v>
      </c>
    </row>
    <row r="3062" customFormat="false" ht="22" hidden="false" customHeight="true" outlineLevel="0" collapsed="false">
      <c r="A3062" s="33" t="s">
        <v>3295</v>
      </c>
      <c r="B3062" s="33" t="b">
        <f aca="false">_xlfn.ISFORMULA(Projection!D121)</f>
        <v>1</v>
      </c>
    </row>
    <row r="3063" customFormat="false" ht="22" hidden="false" customHeight="true" outlineLevel="0" collapsed="false">
      <c r="A3063" s="33" t="s">
        <v>3296</v>
      </c>
      <c r="B3063" s="33" t="b">
        <f aca="false">_xlfn.ISFORMULA(Projection!E121)</f>
        <v>1</v>
      </c>
    </row>
    <row r="3064" customFormat="false" ht="22" hidden="false" customHeight="true" outlineLevel="0" collapsed="false">
      <c r="A3064" s="33" t="s">
        <v>3297</v>
      </c>
      <c r="B3064" s="33" t="b">
        <f aca="false">_xlfn.ISFORMULA(Projection!F121)</f>
        <v>1</v>
      </c>
    </row>
    <row r="3065" customFormat="false" ht="22" hidden="false" customHeight="true" outlineLevel="0" collapsed="false">
      <c r="A3065" s="33" t="s">
        <v>3298</v>
      </c>
      <c r="B3065" s="33" t="b">
        <f aca="false">_xlfn.ISFORMULA(Projection!G121)</f>
        <v>1</v>
      </c>
    </row>
    <row r="3066" customFormat="false" ht="22" hidden="false" customHeight="true" outlineLevel="0" collapsed="false">
      <c r="A3066" s="33" t="s">
        <v>3299</v>
      </c>
      <c r="B3066" s="33" t="b">
        <f aca="false">_xlfn.ISFORMULA(Projection!H121)</f>
        <v>1</v>
      </c>
    </row>
    <row r="3067" customFormat="false" ht="22" hidden="false" customHeight="true" outlineLevel="0" collapsed="false">
      <c r="A3067" s="33" t="s">
        <v>3300</v>
      </c>
      <c r="B3067" s="33" t="b">
        <f aca="false">_xlfn.ISFORMULA(Projection!I121)</f>
        <v>1</v>
      </c>
    </row>
    <row r="3068" customFormat="false" ht="22" hidden="false" customHeight="true" outlineLevel="0" collapsed="false">
      <c r="A3068" s="33" t="s">
        <v>3301</v>
      </c>
      <c r="B3068" s="33" t="b">
        <f aca="false">_xlfn.ISFORMULA(Projection!J121)</f>
        <v>1</v>
      </c>
    </row>
    <row r="3069" customFormat="false" ht="22" hidden="false" customHeight="true" outlineLevel="0" collapsed="false">
      <c r="A3069" s="33" t="s">
        <v>3302</v>
      </c>
      <c r="B3069" s="33" t="b">
        <f aca="false">_xlfn.ISFORMULA(Projection!K121)</f>
        <v>1</v>
      </c>
    </row>
    <row r="3070" customFormat="false" ht="22" hidden="false" customHeight="true" outlineLevel="0" collapsed="false">
      <c r="A3070" s="33" t="s">
        <v>3303</v>
      </c>
      <c r="B3070" s="33" t="b">
        <f aca="false">_xlfn.ISFORMULA(Projection!L121)</f>
        <v>1</v>
      </c>
    </row>
    <row r="3071" customFormat="false" ht="22" hidden="false" customHeight="true" outlineLevel="0" collapsed="false">
      <c r="A3071" s="33" t="s">
        <v>3304</v>
      </c>
      <c r="B3071" s="33" t="b">
        <f aca="false">_xlfn.ISFORMULA(Projection!M121)</f>
        <v>1</v>
      </c>
    </row>
    <row r="3072" customFormat="false" ht="22" hidden="false" customHeight="true" outlineLevel="0" collapsed="false">
      <c r="A3072" s="33" t="s">
        <v>3305</v>
      </c>
      <c r="B3072" s="33" t="b">
        <f aca="false">_xlfn.ISFORMULA(Projection!N121)</f>
        <v>1</v>
      </c>
    </row>
    <row r="3073" customFormat="false" ht="22" hidden="false" customHeight="true" outlineLevel="0" collapsed="false">
      <c r="A3073" s="33" t="s">
        <v>3306</v>
      </c>
      <c r="B3073" s="33" t="b">
        <f aca="false">_xlfn.ISFORMULA(Projection!O121)</f>
        <v>1</v>
      </c>
    </row>
    <row r="3074" customFormat="false" ht="22" hidden="false" customHeight="true" outlineLevel="0" collapsed="false">
      <c r="A3074" s="33" t="s">
        <v>3307</v>
      </c>
      <c r="B3074" s="33" t="b">
        <f aca="false">_xlfn.ISFORMULA(Projection!P121)</f>
        <v>1</v>
      </c>
    </row>
    <row r="3075" customFormat="false" ht="22" hidden="false" customHeight="true" outlineLevel="0" collapsed="false">
      <c r="A3075" s="33" t="s">
        <v>3308</v>
      </c>
      <c r="B3075" s="33" t="b">
        <f aca="false">_xlfn.ISFORMULA(Projection!Q121)</f>
        <v>1</v>
      </c>
    </row>
    <row r="3076" customFormat="false" ht="22" hidden="false" customHeight="true" outlineLevel="0" collapsed="false">
      <c r="A3076" s="33" t="s">
        <v>3309</v>
      </c>
      <c r="B3076" s="33" t="b">
        <f aca="false">_xlfn.ISFORMULA(Projection!R121)</f>
        <v>1</v>
      </c>
    </row>
    <row r="3077" customFormat="false" ht="22" hidden="false" customHeight="true" outlineLevel="0" collapsed="false">
      <c r="A3077" s="33" t="s">
        <v>3310</v>
      </c>
      <c r="B3077" s="33" t="b">
        <f aca="false">_xlfn.ISFORMULA(Projection!S121)</f>
        <v>1</v>
      </c>
    </row>
    <row r="3078" customFormat="false" ht="22" hidden="false" customHeight="true" outlineLevel="0" collapsed="false">
      <c r="A3078" s="33" t="s">
        <v>3311</v>
      </c>
      <c r="B3078" s="33" t="b">
        <f aca="false">_xlfn.ISFORMULA(Projection!B122)</f>
        <v>1</v>
      </c>
    </row>
    <row r="3079" customFormat="false" ht="22" hidden="false" customHeight="true" outlineLevel="0" collapsed="false">
      <c r="A3079" s="33" t="s">
        <v>3312</v>
      </c>
      <c r="B3079" s="33" t="b">
        <f aca="false">_xlfn.ISFORMULA(Projection!C122)</f>
        <v>1</v>
      </c>
    </row>
    <row r="3080" customFormat="false" ht="22" hidden="false" customHeight="true" outlineLevel="0" collapsed="false">
      <c r="A3080" s="33" t="s">
        <v>3313</v>
      </c>
      <c r="B3080" s="33" t="b">
        <f aca="false">_xlfn.ISFORMULA(Projection!D122)</f>
        <v>1</v>
      </c>
    </row>
    <row r="3081" customFormat="false" ht="22" hidden="false" customHeight="true" outlineLevel="0" collapsed="false">
      <c r="A3081" s="33" t="s">
        <v>3314</v>
      </c>
      <c r="B3081" s="33" t="b">
        <f aca="false">_xlfn.ISFORMULA(Projection!E122)</f>
        <v>1</v>
      </c>
    </row>
    <row r="3082" customFormat="false" ht="22" hidden="false" customHeight="true" outlineLevel="0" collapsed="false">
      <c r="A3082" s="33" t="s">
        <v>3315</v>
      </c>
      <c r="B3082" s="33" t="b">
        <f aca="false">_xlfn.ISFORMULA(Projection!F122)</f>
        <v>1</v>
      </c>
    </row>
    <row r="3083" customFormat="false" ht="22" hidden="false" customHeight="true" outlineLevel="0" collapsed="false">
      <c r="A3083" s="33" t="s">
        <v>3316</v>
      </c>
      <c r="B3083" s="33" t="b">
        <f aca="false">_xlfn.ISFORMULA(Projection!G122)</f>
        <v>1</v>
      </c>
    </row>
    <row r="3084" customFormat="false" ht="22" hidden="false" customHeight="true" outlineLevel="0" collapsed="false">
      <c r="A3084" s="33" t="s">
        <v>3317</v>
      </c>
      <c r="B3084" s="33" t="b">
        <f aca="false">_xlfn.ISFORMULA(Projection!H122)</f>
        <v>1</v>
      </c>
    </row>
    <row r="3085" customFormat="false" ht="22" hidden="false" customHeight="true" outlineLevel="0" collapsed="false">
      <c r="A3085" s="33" t="s">
        <v>3318</v>
      </c>
      <c r="B3085" s="33" t="b">
        <f aca="false">_xlfn.ISFORMULA(Projection!I122)</f>
        <v>1</v>
      </c>
    </row>
    <row r="3086" customFormat="false" ht="22" hidden="false" customHeight="true" outlineLevel="0" collapsed="false">
      <c r="A3086" s="33" t="s">
        <v>3319</v>
      </c>
      <c r="B3086" s="33" t="b">
        <f aca="false">_xlfn.ISFORMULA(Projection!J122)</f>
        <v>1</v>
      </c>
    </row>
    <row r="3087" customFormat="false" ht="22" hidden="false" customHeight="true" outlineLevel="0" collapsed="false">
      <c r="A3087" s="33" t="s">
        <v>3320</v>
      </c>
      <c r="B3087" s="33" t="b">
        <f aca="false">_xlfn.ISFORMULA(Projection!K122)</f>
        <v>1</v>
      </c>
    </row>
    <row r="3088" customFormat="false" ht="22" hidden="false" customHeight="true" outlineLevel="0" collapsed="false">
      <c r="A3088" s="33" t="s">
        <v>3321</v>
      </c>
      <c r="B3088" s="33" t="b">
        <f aca="false">_xlfn.ISFORMULA(Projection!L122)</f>
        <v>1</v>
      </c>
    </row>
    <row r="3089" customFormat="false" ht="22" hidden="false" customHeight="true" outlineLevel="0" collapsed="false">
      <c r="A3089" s="33" t="s">
        <v>3322</v>
      </c>
      <c r="B3089" s="33" t="b">
        <f aca="false">_xlfn.ISFORMULA(Projection!M122)</f>
        <v>1</v>
      </c>
    </row>
    <row r="3090" customFormat="false" ht="22" hidden="false" customHeight="true" outlineLevel="0" collapsed="false">
      <c r="A3090" s="33" t="s">
        <v>3323</v>
      </c>
      <c r="B3090" s="33" t="b">
        <f aca="false">_xlfn.ISFORMULA(Projection!N122)</f>
        <v>1</v>
      </c>
    </row>
    <row r="3091" customFormat="false" ht="22" hidden="false" customHeight="true" outlineLevel="0" collapsed="false">
      <c r="A3091" s="33" t="s">
        <v>3324</v>
      </c>
      <c r="B3091" s="33" t="b">
        <f aca="false">_xlfn.ISFORMULA(Projection!O122)</f>
        <v>1</v>
      </c>
    </row>
    <row r="3092" customFormat="false" ht="22" hidden="false" customHeight="true" outlineLevel="0" collapsed="false">
      <c r="A3092" s="33" t="s">
        <v>3325</v>
      </c>
      <c r="B3092" s="33" t="b">
        <f aca="false">_xlfn.ISFORMULA(Projection!P122)</f>
        <v>1</v>
      </c>
    </row>
    <row r="3093" customFormat="false" ht="22" hidden="false" customHeight="true" outlineLevel="0" collapsed="false">
      <c r="A3093" s="33" t="s">
        <v>3326</v>
      </c>
      <c r="B3093" s="33" t="b">
        <f aca="false">_xlfn.ISFORMULA(Projection!Q122)</f>
        <v>1</v>
      </c>
    </row>
    <row r="3094" customFormat="false" ht="22" hidden="false" customHeight="true" outlineLevel="0" collapsed="false">
      <c r="A3094" s="33" t="s">
        <v>3327</v>
      </c>
      <c r="B3094" s="33" t="b">
        <f aca="false">_xlfn.ISFORMULA(Projection!R122)</f>
        <v>1</v>
      </c>
    </row>
    <row r="3095" customFormat="false" ht="22" hidden="false" customHeight="true" outlineLevel="0" collapsed="false">
      <c r="A3095" s="33" t="s">
        <v>3328</v>
      </c>
      <c r="B3095" s="33" t="b">
        <f aca="false">_xlfn.ISFORMULA(Projection!S122)</f>
        <v>1</v>
      </c>
    </row>
    <row r="3096" customFormat="false" ht="22" hidden="false" customHeight="true" outlineLevel="0" collapsed="false">
      <c r="A3096" s="33" t="s">
        <v>3329</v>
      </c>
      <c r="B3096" s="33" t="b">
        <f aca="false">_xlfn.ISFORMULA(Projection!B123)</f>
        <v>1</v>
      </c>
    </row>
    <row r="3097" customFormat="false" ht="22" hidden="false" customHeight="true" outlineLevel="0" collapsed="false">
      <c r="A3097" s="33" t="s">
        <v>3330</v>
      </c>
      <c r="B3097" s="33" t="b">
        <f aca="false">_xlfn.ISFORMULA(Projection!C123)</f>
        <v>1</v>
      </c>
    </row>
    <row r="3098" customFormat="false" ht="22" hidden="false" customHeight="true" outlineLevel="0" collapsed="false">
      <c r="A3098" s="33" t="s">
        <v>3331</v>
      </c>
      <c r="B3098" s="33" t="b">
        <f aca="false">_xlfn.ISFORMULA(Projection!D123)</f>
        <v>1</v>
      </c>
    </row>
    <row r="3099" customFormat="false" ht="22" hidden="false" customHeight="true" outlineLevel="0" collapsed="false">
      <c r="A3099" s="33" t="s">
        <v>3332</v>
      </c>
      <c r="B3099" s="33" t="b">
        <f aca="false">_xlfn.ISFORMULA(Projection!E123)</f>
        <v>1</v>
      </c>
    </row>
    <row r="3100" customFormat="false" ht="22" hidden="false" customHeight="true" outlineLevel="0" collapsed="false">
      <c r="A3100" s="33" t="s">
        <v>3333</v>
      </c>
      <c r="B3100" s="33" t="b">
        <f aca="false">_xlfn.ISFORMULA(Projection!F123)</f>
        <v>1</v>
      </c>
    </row>
    <row r="3101" customFormat="false" ht="22" hidden="false" customHeight="true" outlineLevel="0" collapsed="false">
      <c r="A3101" s="33" t="s">
        <v>3334</v>
      </c>
      <c r="B3101" s="33" t="b">
        <f aca="false">_xlfn.ISFORMULA(Projection!G123)</f>
        <v>1</v>
      </c>
    </row>
    <row r="3102" customFormat="false" ht="22" hidden="false" customHeight="true" outlineLevel="0" collapsed="false">
      <c r="A3102" s="33" t="s">
        <v>3335</v>
      </c>
      <c r="B3102" s="33" t="b">
        <f aca="false">_xlfn.ISFORMULA(Projection!H123)</f>
        <v>1</v>
      </c>
    </row>
    <row r="3103" customFormat="false" ht="22" hidden="false" customHeight="true" outlineLevel="0" collapsed="false">
      <c r="A3103" s="33" t="s">
        <v>3336</v>
      </c>
      <c r="B3103" s="33" t="b">
        <f aca="false">_xlfn.ISFORMULA(Projection!I123)</f>
        <v>1</v>
      </c>
    </row>
    <row r="3104" customFormat="false" ht="22" hidden="false" customHeight="true" outlineLevel="0" collapsed="false">
      <c r="A3104" s="33" t="s">
        <v>3337</v>
      </c>
      <c r="B3104" s="33" t="b">
        <f aca="false">_xlfn.ISFORMULA(Projection!J123)</f>
        <v>1</v>
      </c>
    </row>
    <row r="3105" customFormat="false" ht="22" hidden="false" customHeight="true" outlineLevel="0" collapsed="false">
      <c r="A3105" s="33" t="s">
        <v>3338</v>
      </c>
      <c r="B3105" s="33" t="b">
        <f aca="false">_xlfn.ISFORMULA(Projection!K123)</f>
        <v>1</v>
      </c>
    </row>
    <row r="3106" customFormat="false" ht="22" hidden="false" customHeight="true" outlineLevel="0" collapsed="false">
      <c r="A3106" s="33" t="s">
        <v>3339</v>
      </c>
      <c r="B3106" s="33" t="b">
        <f aca="false">_xlfn.ISFORMULA(Projection!L123)</f>
        <v>1</v>
      </c>
    </row>
    <row r="3107" customFormat="false" ht="22" hidden="false" customHeight="true" outlineLevel="0" collapsed="false">
      <c r="A3107" s="33" t="s">
        <v>3340</v>
      </c>
      <c r="B3107" s="33" t="b">
        <f aca="false">_xlfn.ISFORMULA(Projection!M123)</f>
        <v>1</v>
      </c>
    </row>
    <row r="3108" customFormat="false" ht="22" hidden="false" customHeight="true" outlineLevel="0" collapsed="false">
      <c r="A3108" s="33" t="s">
        <v>3341</v>
      </c>
      <c r="B3108" s="33" t="b">
        <f aca="false">_xlfn.ISFORMULA(Projection!N123)</f>
        <v>1</v>
      </c>
    </row>
    <row r="3109" customFormat="false" ht="22" hidden="false" customHeight="true" outlineLevel="0" collapsed="false">
      <c r="A3109" s="33" t="s">
        <v>3342</v>
      </c>
      <c r="B3109" s="33" t="b">
        <f aca="false">_xlfn.ISFORMULA(Projection!O123)</f>
        <v>1</v>
      </c>
    </row>
    <row r="3110" customFormat="false" ht="22" hidden="false" customHeight="true" outlineLevel="0" collapsed="false">
      <c r="A3110" s="33" t="s">
        <v>3343</v>
      </c>
      <c r="B3110" s="33" t="b">
        <f aca="false">_xlfn.ISFORMULA(Projection!P123)</f>
        <v>1</v>
      </c>
    </row>
    <row r="3111" customFormat="false" ht="22" hidden="false" customHeight="true" outlineLevel="0" collapsed="false">
      <c r="A3111" s="33" t="s">
        <v>3344</v>
      </c>
      <c r="B3111" s="33" t="b">
        <f aca="false">_xlfn.ISFORMULA(Projection!Q123)</f>
        <v>1</v>
      </c>
    </row>
    <row r="3112" customFormat="false" ht="22" hidden="false" customHeight="true" outlineLevel="0" collapsed="false">
      <c r="A3112" s="33" t="s">
        <v>3345</v>
      </c>
      <c r="B3112" s="33" t="b">
        <f aca="false">_xlfn.ISFORMULA(Projection!R123)</f>
        <v>1</v>
      </c>
    </row>
    <row r="3113" customFormat="false" ht="22" hidden="false" customHeight="true" outlineLevel="0" collapsed="false">
      <c r="A3113" s="33" t="s">
        <v>3346</v>
      </c>
      <c r="B3113" s="33" t="b">
        <f aca="false">_xlfn.ISFORMULA(Projection!S123)</f>
        <v>1</v>
      </c>
    </row>
    <row r="3114" customFormat="false" ht="22" hidden="false" customHeight="true" outlineLevel="0" collapsed="false">
      <c r="A3114" s="33" t="s">
        <v>3347</v>
      </c>
      <c r="B3114" s="33" t="b">
        <f aca="false">_xlfn.ISFORMULA(Projection!B124)</f>
        <v>1</v>
      </c>
    </row>
    <row r="3115" customFormat="false" ht="22" hidden="false" customHeight="true" outlineLevel="0" collapsed="false">
      <c r="A3115" s="33" t="s">
        <v>3348</v>
      </c>
      <c r="B3115" s="33" t="b">
        <f aca="false">_xlfn.ISFORMULA(Projection!C124)</f>
        <v>1</v>
      </c>
    </row>
    <row r="3116" customFormat="false" ht="22" hidden="false" customHeight="true" outlineLevel="0" collapsed="false">
      <c r="A3116" s="33" t="s">
        <v>3349</v>
      </c>
      <c r="B3116" s="33" t="b">
        <f aca="false">_xlfn.ISFORMULA(Projection!D124)</f>
        <v>1</v>
      </c>
    </row>
    <row r="3117" customFormat="false" ht="22" hidden="false" customHeight="true" outlineLevel="0" collapsed="false">
      <c r="A3117" s="33" t="s">
        <v>3350</v>
      </c>
      <c r="B3117" s="33" t="b">
        <f aca="false">_xlfn.ISFORMULA(Projection!E124)</f>
        <v>1</v>
      </c>
    </row>
    <row r="3118" customFormat="false" ht="22" hidden="false" customHeight="true" outlineLevel="0" collapsed="false">
      <c r="A3118" s="33" t="s">
        <v>3351</v>
      </c>
      <c r="B3118" s="33" t="b">
        <f aca="false">_xlfn.ISFORMULA(Projection!F124)</f>
        <v>1</v>
      </c>
    </row>
    <row r="3119" customFormat="false" ht="22" hidden="false" customHeight="true" outlineLevel="0" collapsed="false">
      <c r="A3119" s="33" t="s">
        <v>3352</v>
      </c>
      <c r="B3119" s="33" t="b">
        <f aca="false">_xlfn.ISFORMULA(Projection!G124)</f>
        <v>1</v>
      </c>
    </row>
    <row r="3120" customFormat="false" ht="22" hidden="false" customHeight="true" outlineLevel="0" collapsed="false">
      <c r="A3120" s="33" t="s">
        <v>3353</v>
      </c>
      <c r="B3120" s="33" t="b">
        <f aca="false">_xlfn.ISFORMULA(Projection!H124)</f>
        <v>1</v>
      </c>
    </row>
    <row r="3121" customFormat="false" ht="22" hidden="false" customHeight="true" outlineLevel="0" collapsed="false">
      <c r="A3121" s="33" t="s">
        <v>3354</v>
      </c>
      <c r="B3121" s="33" t="b">
        <f aca="false">_xlfn.ISFORMULA(Projection!I124)</f>
        <v>1</v>
      </c>
    </row>
    <row r="3122" customFormat="false" ht="22" hidden="false" customHeight="true" outlineLevel="0" collapsed="false">
      <c r="A3122" s="33" t="s">
        <v>3355</v>
      </c>
      <c r="B3122" s="33" t="b">
        <f aca="false">_xlfn.ISFORMULA(Projection!J124)</f>
        <v>1</v>
      </c>
    </row>
    <row r="3123" customFormat="false" ht="22" hidden="false" customHeight="true" outlineLevel="0" collapsed="false">
      <c r="A3123" s="33" t="s">
        <v>3356</v>
      </c>
      <c r="B3123" s="33" t="b">
        <f aca="false">_xlfn.ISFORMULA(Projection!K124)</f>
        <v>1</v>
      </c>
    </row>
    <row r="3124" customFormat="false" ht="22" hidden="false" customHeight="true" outlineLevel="0" collapsed="false">
      <c r="A3124" s="33" t="s">
        <v>3357</v>
      </c>
      <c r="B3124" s="33" t="b">
        <f aca="false">_xlfn.ISFORMULA(Projection!L124)</f>
        <v>1</v>
      </c>
    </row>
    <row r="3125" customFormat="false" ht="22" hidden="false" customHeight="true" outlineLevel="0" collapsed="false">
      <c r="A3125" s="33" t="s">
        <v>3358</v>
      </c>
      <c r="B3125" s="33" t="b">
        <f aca="false">_xlfn.ISFORMULA(Projection!M124)</f>
        <v>1</v>
      </c>
    </row>
    <row r="3126" customFormat="false" ht="22" hidden="false" customHeight="true" outlineLevel="0" collapsed="false">
      <c r="A3126" s="33" t="s">
        <v>3359</v>
      </c>
      <c r="B3126" s="33" t="b">
        <f aca="false">_xlfn.ISFORMULA(Projection!N124)</f>
        <v>1</v>
      </c>
    </row>
    <row r="3127" customFormat="false" ht="22" hidden="false" customHeight="true" outlineLevel="0" collapsed="false">
      <c r="A3127" s="33" t="s">
        <v>3360</v>
      </c>
      <c r="B3127" s="33" t="b">
        <f aca="false">_xlfn.ISFORMULA(Projection!O124)</f>
        <v>1</v>
      </c>
    </row>
    <row r="3128" customFormat="false" ht="22" hidden="false" customHeight="true" outlineLevel="0" collapsed="false">
      <c r="A3128" s="33" t="s">
        <v>3361</v>
      </c>
      <c r="B3128" s="33" t="b">
        <f aca="false">_xlfn.ISFORMULA(Projection!P124)</f>
        <v>1</v>
      </c>
    </row>
    <row r="3129" customFormat="false" ht="22" hidden="false" customHeight="true" outlineLevel="0" collapsed="false">
      <c r="A3129" s="33" t="s">
        <v>3362</v>
      </c>
      <c r="B3129" s="33" t="b">
        <f aca="false">_xlfn.ISFORMULA(Projection!Q124)</f>
        <v>1</v>
      </c>
    </row>
    <row r="3130" customFormat="false" ht="22" hidden="false" customHeight="true" outlineLevel="0" collapsed="false">
      <c r="A3130" s="33" t="s">
        <v>3363</v>
      </c>
      <c r="B3130" s="33" t="b">
        <f aca="false">_xlfn.ISFORMULA(Projection!R124)</f>
        <v>1</v>
      </c>
    </row>
    <row r="3131" customFormat="false" ht="22" hidden="false" customHeight="true" outlineLevel="0" collapsed="false">
      <c r="A3131" s="33" t="s">
        <v>3364</v>
      </c>
      <c r="B3131" s="33" t="b">
        <f aca="false">_xlfn.ISFORMULA(Projection!S124)</f>
        <v>1</v>
      </c>
    </row>
    <row r="3132" customFormat="false" ht="22" hidden="false" customHeight="true" outlineLevel="0" collapsed="false">
      <c r="A3132" s="33" t="s">
        <v>3365</v>
      </c>
      <c r="B3132" s="33" t="b">
        <f aca="false">_xlfn.ISFORMULA(Projection!B125)</f>
        <v>1</v>
      </c>
    </row>
    <row r="3133" customFormat="false" ht="22" hidden="false" customHeight="true" outlineLevel="0" collapsed="false">
      <c r="A3133" s="33" t="s">
        <v>3366</v>
      </c>
      <c r="B3133" s="33" t="b">
        <f aca="false">_xlfn.ISFORMULA(Projection!C125)</f>
        <v>1</v>
      </c>
    </row>
    <row r="3134" customFormat="false" ht="22" hidden="false" customHeight="true" outlineLevel="0" collapsed="false">
      <c r="A3134" s="33" t="s">
        <v>3367</v>
      </c>
      <c r="B3134" s="33" t="b">
        <f aca="false">_xlfn.ISFORMULA(Projection!D125)</f>
        <v>1</v>
      </c>
    </row>
    <row r="3135" customFormat="false" ht="22" hidden="false" customHeight="true" outlineLevel="0" collapsed="false">
      <c r="A3135" s="33" t="s">
        <v>3368</v>
      </c>
      <c r="B3135" s="33" t="b">
        <f aca="false">_xlfn.ISFORMULA(Projection!E125)</f>
        <v>1</v>
      </c>
    </row>
    <row r="3136" customFormat="false" ht="22" hidden="false" customHeight="true" outlineLevel="0" collapsed="false">
      <c r="A3136" s="33" t="s">
        <v>3369</v>
      </c>
      <c r="B3136" s="33" t="b">
        <f aca="false">_xlfn.ISFORMULA(Projection!F125)</f>
        <v>1</v>
      </c>
    </row>
    <row r="3137" customFormat="false" ht="22" hidden="false" customHeight="true" outlineLevel="0" collapsed="false">
      <c r="A3137" s="33" t="s">
        <v>3370</v>
      </c>
      <c r="B3137" s="33" t="b">
        <f aca="false">_xlfn.ISFORMULA(Projection!G125)</f>
        <v>1</v>
      </c>
    </row>
    <row r="3138" customFormat="false" ht="22" hidden="false" customHeight="true" outlineLevel="0" collapsed="false">
      <c r="A3138" s="33" t="s">
        <v>3371</v>
      </c>
      <c r="B3138" s="33" t="b">
        <f aca="false">_xlfn.ISFORMULA(Projection!H125)</f>
        <v>1</v>
      </c>
    </row>
    <row r="3139" customFormat="false" ht="22" hidden="false" customHeight="true" outlineLevel="0" collapsed="false">
      <c r="A3139" s="33" t="s">
        <v>3372</v>
      </c>
      <c r="B3139" s="33" t="b">
        <f aca="false">_xlfn.ISFORMULA(Projection!I125)</f>
        <v>1</v>
      </c>
    </row>
    <row r="3140" customFormat="false" ht="22" hidden="false" customHeight="true" outlineLevel="0" collapsed="false">
      <c r="A3140" s="33" t="s">
        <v>3373</v>
      </c>
      <c r="B3140" s="33" t="b">
        <f aca="false">_xlfn.ISFORMULA(Projection!J125)</f>
        <v>1</v>
      </c>
    </row>
    <row r="3141" customFormat="false" ht="22" hidden="false" customHeight="true" outlineLevel="0" collapsed="false">
      <c r="A3141" s="33" t="s">
        <v>3374</v>
      </c>
      <c r="B3141" s="33" t="b">
        <f aca="false">_xlfn.ISFORMULA(Projection!K125)</f>
        <v>1</v>
      </c>
    </row>
    <row r="3142" customFormat="false" ht="22" hidden="false" customHeight="true" outlineLevel="0" collapsed="false">
      <c r="A3142" s="33" t="s">
        <v>3375</v>
      </c>
      <c r="B3142" s="33" t="b">
        <f aca="false">_xlfn.ISFORMULA(Projection!L125)</f>
        <v>1</v>
      </c>
    </row>
    <row r="3143" customFormat="false" ht="22" hidden="false" customHeight="true" outlineLevel="0" collapsed="false">
      <c r="A3143" s="33" t="s">
        <v>3376</v>
      </c>
      <c r="B3143" s="33" t="b">
        <f aca="false">_xlfn.ISFORMULA(Projection!M125)</f>
        <v>1</v>
      </c>
    </row>
    <row r="3144" customFormat="false" ht="22" hidden="false" customHeight="true" outlineLevel="0" collapsed="false">
      <c r="A3144" s="33" t="s">
        <v>3377</v>
      </c>
      <c r="B3144" s="33" t="b">
        <f aca="false">_xlfn.ISFORMULA(Projection!N125)</f>
        <v>1</v>
      </c>
    </row>
    <row r="3145" customFormat="false" ht="22" hidden="false" customHeight="true" outlineLevel="0" collapsed="false">
      <c r="A3145" s="33" t="s">
        <v>3378</v>
      </c>
      <c r="B3145" s="33" t="b">
        <f aca="false">_xlfn.ISFORMULA(Projection!O125)</f>
        <v>1</v>
      </c>
    </row>
    <row r="3146" customFormat="false" ht="22" hidden="false" customHeight="true" outlineLevel="0" collapsed="false">
      <c r="A3146" s="33" t="s">
        <v>3379</v>
      </c>
      <c r="B3146" s="33" t="b">
        <f aca="false">_xlfn.ISFORMULA(Projection!P125)</f>
        <v>1</v>
      </c>
    </row>
    <row r="3147" customFormat="false" ht="22" hidden="false" customHeight="true" outlineLevel="0" collapsed="false">
      <c r="A3147" s="33" t="s">
        <v>3380</v>
      </c>
      <c r="B3147" s="33" t="b">
        <f aca="false">_xlfn.ISFORMULA(Projection!Q125)</f>
        <v>1</v>
      </c>
    </row>
    <row r="3148" customFormat="false" ht="22" hidden="false" customHeight="true" outlineLevel="0" collapsed="false">
      <c r="A3148" s="33" t="s">
        <v>3381</v>
      </c>
      <c r="B3148" s="33" t="b">
        <f aca="false">_xlfn.ISFORMULA(Projection!R125)</f>
        <v>1</v>
      </c>
    </row>
    <row r="3149" customFormat="false" ht="22" hidden="false" customHeight="true" outlineLevel="0" collapsed="false">
      <c r="A3149" s="33" t="s">
        <v>3382</v>
      </c>
      <c r="B3149" s="33" t="b">
        <f aca="false">_xlfn.ISFORMULA(Projection!S125)</f>
        <v>1</v>
      </c>
    </row>
    <row r="3150" customFormat="false" ht="22" hidden="false" customHeight="true" outlineLevel="0" collapsed="false">
      <c r="A3150" s="33" t="s">
        <v>3383</v>
      </c>
      <c r="B3150" s="33" t="b">
        <f aca="false">_xlfn.ISFORMULA(Settings!B26)</f>
        <v>1</v>
      </c>
    </row>
    <row r="3151" customFormat="false" ht="22" hidden="false" customHeight="true" outlineLevel="0" collapsed="false">
      <c r="A3151" s="33" t="s">
        <v>3384</v>
      </c>
      <c r="B3151" s="33" t="b">
        <f aca="false">_xlfn.ISFORMULA(Settings!B27)</f>
        <v>1</v>
      </c>
    </row>
    <row r="3152" customFormat="false" ht="22" hidden="false" customHeight="true" outlineLevel="0" collapsed="false">
      <c r="A3152" s="33" t="s">
        <v>3385</v>
      </c>
      <c r="B3152" s="33" t="b">
        <f aca="false">_xlfn.ISFORMULA(Settings!B28)</f>
        <v>1</v>
      </c>
    </row>
    <row r="3153" customFormat="false" ht="22" hidden="false" customHeight="true" outlineLevel="0" collapsed="false">
      <c r="A3153" s="33" t="s">
        <v>3386</v>
      </c>
      <c r="B3153" s="33" t="b">
        <f aca="false">_xlfn.ISFORMULA(Settings!B29)</f>
        <v>1</v>
      </c>
    </row>
    <row r="3154" customFormat="false" ht="22" hidden="false" customHeight="true" outlineLevel="0" collapsed="false">
      <c r="A3154" s="33" t="s">
        <v>3387</v>
      </c>
      <c r="B3154" s="33" t="b">
        <f aca="false">_xlfn.ISFORMULA(Settings!H6)</f>
        <v>1</v>
      </c>
    </row>
    <row r="3155" customFormat="false" ht="22" hidden="false" customHeight="true" outlineLevel="0" collapsed="false">
      <c r="A3155" s="33" t="s">
        <v>3388</v>
      </c>
      <c r="B3155" s="33" t="b">
        <f aca="false">_xlfn.ISFORMULA(Settings!H7)</f>
        <v>1</v>
      </c>
    </row>
    <row r="3156" customFormat="false" ht="22" hidden="false" customHeight="true" outlineLevel="0" collapsed="false">
      <c r="A3156" s="33" t="s">
        <v>3389</v>
      </c>
      <c r="B3156" s="33" t="b">
        <f aca="false">_xlfn.ISFORMULA(Settings!H8)</f>
        <v>1</v>
      </c>
    </row>
    <row r="3157" customFormat="false" ht="22" hidden="false" customHeight="true" outlineLevel="0" collapsed="false">
      <c r="A3157" s="33" t="s">
        <v>3390</v>
      </c>
      <c r="B3157" s="33" t="b">
        <f aca="false">_xlfn.ISFORMULA(Settings!H9)</f>
        <v>1</v>
      </c>
    </row>
    <row r="3158" customFormat="false" ht="22" hidden="false" customHeight="true" outlineLevel="0" collapsed="false">
      <c r="A3158" s="33" t="s">
        <v>3391</v>
      </c>
      <c r="B3158" s="33" t="b">
        <f aca="false">_xlfn.ISFORMULA(Settings!H10)</f>
        <v>1</v>
      </c>
    </row>
    <row r="3159" customFormat="false" ht="22" hidden="false" customHeight="true" outlineLevel="0" collapsed="false">
      <c r="A3159" s="33" t="s">
        <v>3392</v>
      </c>
      <c r="B3159" s="33" t="b">
        <f aca="false">_xlfn.ISFORMULA(Settings!H11)</f>
        <v>1</v>
      </c>
    </row>
    <row r="3160" customFormat="false" ht="22" hidden="false" customHeight="true" outlineLevel="0" collapsed="false">
      <c r="A3160" s="33" t="s">
        <v>3393</v>
      </c>
      <c r="B3160" s="33" t="b">
        <f aca="false">_xlfn.ISFORMULA(Settings!H12)</f>
        <v>1</v>
      </c>
    </row>
    <row r="3161" customFormat="false" ht="22" hidden="false" customHeight="true" outlineLevel="0" collapsed="false">
      <c r="A3161" s="33" t="s">
        <v>3394</v>
      </c>
      <c r="B3161" s="33" t="b">
        <f aca="false">_xlfn.ISFORMULA(Settings!H13)</f>
        <v>1</v>
      </c>
    </row>
    <row r="3162" customFormat="false" ht="22" hidden="false" customHeight="true" outlineLevel="0" collapsed="false">
      <c r="A3162" s="33" t="s">
        <v>3395</v>
      </c>
      <c r="B3162" s="33" t="b">
        <f aca="false">_xlfn.ISFORMULA(Settings!H14)</f>
        <v>1</v>
      </c>
    </row>
    <row r="3163" customFormat="false" ht="22" hidden="false" customHeight="true" outlineLevel="0" collapsed="false">
      <c r="A3163" s="33" t="s">
        <v>3396</v>
      </c>
      <c r="B3163" s="33" t="b">
        <f aca="false">_xlfn.ISFORMULA(Settings!H15)</f>
        <v>1</v>
      </c>
    </row>
    <row r="3164" customFormat="false" ht="22" hidden="false" customHeight="true" outlineLevel="0" collapsed="false">
      <c r="A3164" s="33" t="s">
        <v>3397</v>
      </c>
      <c r="B3164" s="33" t="b">
        <f aca="false">_xlfn.ISFORMULA(Settings!H16)</f>
        <v>1</v>
      </c>
    </row>
    <row r="3165" customFormat="false" ht="22" hidden="false" customHeight="true" outlineLevel="0" collapsed="false">
      <c r="A3165" s="33" t="s">
        <v>3398</v>
      </c>
      <c r="B3165" s="33" t="b">
        <f aca="false">_xlfn.ISFORMULA(Settings!H17)</f>
        <v>1</v>
      </c>
    </row>
    <row r="3166" customFormat="false" ht="22" hidden="false" customHeight="true" outlineLevel="0" collapsed="false">
      <c r="A3166" s="33" t="s">
        <v>3399</v>
      </c>
      <c r="B3166" s="33" t="b">
        <f aca="false">_xlfn.ISFORMULA(Settings!H18)</f>
        <v>1</v>
      </c>
    </row>
    <row r="3167" customFormat="false" ht="22" hidden="false" customHeight="true" outlineLevel="0" collapsed="false">
      <c r="A3167" s="33" t="s">
        <v>3400</v>
      </c>
      <c r="B3167" s="33" t="b">
        <f aca="false">_xlfn.ISFORMULA(Settings!H19)</f>
        <v>1</v>
      </c>
    </row>
    <row r="3168" customFormat="false" ht="22" hidden="false" customHeight="true" outlineLevel="0" collapsed="false">
      <c r="A3168" s="33" t="s">
        <v>3401</v>
      </c>
      <c r="B3168" s="33" t="b">
        <f aca="false">_xlfn.ISFORMULA(Settings!H20)</f>
        <v>1</v>
      </c>
    </row>
    <row r="3169" customFormat="false" ht="22" hidden="false" customHeight="true" outlineLevel="0" collapsed="false">
      <c r="A3169" s="33" t="s">
        <v>3402</v>
      </c>
      <c r="B3169" s="33" t="b">
        <f aca="false">_xlfn.ISFORMULA(Settings!H21)</f>
        <v>1</v>
      </c>
    </row>
    <row r="3170" customFormat="false" ht="22" hidden="false" customHeight="true" outlineLevel="0" collapsed="false">
      <c r="A3170" s="33" t="s">
        <v>3403</v>
      </c>
      <c r="B3170" s="33" t="b">
        <f aca="false">_xlfn.ISFORMULA(Settings!H22)</f>
        <v>1</v>
      </c>
    </row>
    <row r="3171" customFormat="false" ht="22" hidden="false" customHeight="true" outlineLevel="0" collapsed="false">
      <c r="A3171" s="33" t="s">
        <v>3404</v>
      </c>
      <c r="B3171" s="33" t="b">
        <f aca="false">_xlfn.ISFORMULA(Settings!H23)</f>
        <v>1</v>
      </c>
    </row>
    <row r="3172" customFormat="false" ht="22" hidden="false" customHeight="true" outlineLevel="0" collapsed="false">
      <c r="A3172" s="33" t="s">
        <v>3405</v>
      </c>
      <c r="B3172" s="33" t="b">
        <f aca="false">_xlfn.ISFORMULA(Settings!H24)</f>
        <v>1</v>
      </c>
    </row>
    <row r="3173" customFormat="false" ht="22" hidden="false" customHeight="true" outlineLevel="0" collapsed="false">
      <c r="A3173" s="33" t="s">
        <v>3406</v>
      </c>
      <c r="B3173" s="33" t="b">
        <f aca="false">_xlfn.ISFORMULA(Settings!H25)</f>
        <v>1</v>
      </c>
    </row>
    <row r="3174" customFormat="false" ht="22" hidden="false" customHeight="true" outlineLevel="0" collapsed="false">
      <c r="A3174" s="33" t="s">
        <v>3407</v>
      </c>
      <c r="B3174" s="33" t="b">
        <f aca="false">_xlfn.ISFORMULA(Settings!H26)</f>
        <v>1</v>
      </c>
    </row>
    <row r="3175" customFormat="false" ht="22" hidden="false" customHeight="true" outlineLevel="0" collapsed="false">
      <c r="A3175" s="33" t="s">
        <v>3408</v>
      </c>
      <c r="B3175" s="33" t="b">
        <f aca="false">_xlfn.ISFORMULA(Settings!H27)</f>
        <v>1</v>
      </c>
    </row>
    <row r="3176" customFormat="false" ht="22" hidden="false" customHeight="true" outlineLevel="0" collapsed="false">
      <c r="A3176" s="33" t="s">
        <v>3409</v>
      </c>
      <c r="B3176" s="33" t="b">
        <f aca="false">_xlfn.ISFORMULA(Settings!H28)</f>
        <v>1</v>
      </c>
    </row>
    <row r="3177" customFormat="false" ht="22" hidden="false" customHeight="true" outlineLevel="0" collapsed="false">
      <c r="A3177" s="33" t="s">
        <v>3410</v>
      </c>
      <c r="B3177" s="33" t="b">
        <f aca="false">_xlfn.ISFORMULA(Settings!H29)</f>
        <v>1</v>
      </c>
    </row>
    <row r="3178" customFormat="false" ht="22" hidden="false" customHeight="true" outlineLevel="0" collapsed="false">
      <c r="A3178" s="33" t="s">
        <v>3411</v>
      </c>
      <c r="B3178" s="33" t="b">
        <f aca="false">_xlfn.ISFORMULA(Settings!H30)</f>
        <v>1</v>
      </c>
    </row>
    <row r="3179" customFormat="false" ht="22" hidden="false" customHeight="true" outlineLevel="0" collapsed="false">
      <c r="A3179" s="33" t="s">
        <v>3412</v>
      </c>
      <c r="B3179" s="33" t="b">
        <f aca="false">_xlfn.ISFORMULA(Settings!H31)</f>
        <v>1</v>
      </c>
    </row>
    <row r="3180" customFormat="false" ht="22" hidden="false" customHeight="true" outlineLevel="0" collapsed="false">
      <c r="A3180" s="33" t="s">
        <v>3413</v>
      </c>
      <c r="B3180" s="33" t="b">
        <f aca="false">_xlfn.ISFORMULA(Settings!H32)</f>
        <v>1</v>
      </c>
    </row>
    <row r="3181" customFormat="false" ht="22" hidden="false" customHeight="true" outlineLevel="0" collapsed="false">
      <c r="A3181" s="33" t="s">
        <v>3414</v>
      </c>
      <c r="B3181" s="33" t="b">
        <f aca="false">_xlfn.ISFORMULA(Settings!H33)</f>
        <v>1</v>
      </c>
    </row>
    <row r="3182" customFormat="false" ht="22" hidden="false" customHeight="true" outlineLevel="0" collapsed="false">
      <c r="A3182" s="33" t="s">
        <v>3415</v>
      </c>
      <c r="B3182" s="33" t="b">
        <f aca="false">_xlfn.ISFORMULA(Settings!H34)</f>
        <v>1</v>
      </c>
    </row>
    <row r="3183" customFormat="false" ht="22" hidden="false" customHeight="true" outlineLevel="0" collapsed="false">
      <c r="A3183" s="33" t="s">
        <v>3416</v>
      </c>
      <c r="B3183" s="33" t="b">
        <f aca="false">_xlfn.ISFORMULA(Settings!H35)</f>
        <v>1</v>
      </c>
    </row>
    <row r="3184" customFormat="false" ht="22" hidden="false" customHeight="true" outlineLevel="0" collapsed="false">
      <c r="A3184" s="33" t="s">
        <v>3417</v>
      </c>
      <c r="B3184" s="33" t="b">
        <f aca="false">_xlfn.ISFORMULA(Settings!H36)</f>
        <v>1</v>
      </c>
    </row>
    <row r="3185" customFormat="false" ht="22" hidden="false" customHeight="true" outlineLevel="0" collapsed="false">
      <c r="A3185" s="33" t="s">
        <v>3418</v>
      </c>
      <c r="B3185" s="33" t="b">
        <f aca="false">_xlfn.ISFORMULA(Settings!H37)</f>
        <v>1</v>
      </c>
    </row>
    <row r="3186" customFormat="false" ht="22" hidden="false" customHeight="true" outlineLevel="0" collapsed="false">
      <c r="A3186" s="33" t="s">
        <v>3419</v>
      </c>
      <c r="B3186" s="33" t="b">
        <f aca="false">_xlfn.ISFORMULA(Settings!H38)</f>
        <v>1</v>
      </c>
    </row>
    <row r="3187" customFormat="false" ht="22" hidden="false" customHeight="true" outlineLevel="0" collapsed="false">
      <c r="A3187" s="33" t="s">
        <v>3420</v>
      </c>
      <c r="B3187" s="33" t="b">
        <f aca="false">_xlfn.ISFORMULA(Settings!H39)</f>
        <v>1</v>
      </c>
    </row>
    <row r="3188" customFormat="false" ht="22" hidden="false" customHeight="true" outlineLevel="0" collapsed="false">
      <c r="A3188" s="33" t="s">
        <v>3421</v>
      </c>
      <c r="B3188" s="33" t="b">
        <f aca="false">_xlfn.ISFORMULA(Settings!H40)</f>
        <v>1</v>
      </c>
    </row>
    <row r="3189" customFormat="false" ht="22" hidden="false" customHeight="true" outlineLevel="0" collapsed="false">
      <c r="A3189" s="33" t="s">
        <v>3422</v>
      </c>
      <c r="B3189" s="33" t="b">
        <f aca="false">_xlfn.ISFORMULA(Settings!H41)</f>
        <v>1</v>
      </c>
    </row>
    <row r="3190" customFormat="false" ht="22" hidden="false" customHeight="true" outlineLevel="0" collapsed="false">
      <c r="A3190" s="33" t="s">
        <v>3423</v>
      </c>
      <c r="B3190" s="33" t="b">
        <f aca="false">_xlfn.ISFORMULA(Settings!H42)</f>
        <v>1</v>
      </c>
    </row>
    <row r="3191" customFormat="false" ht="22" hidden="false" customHeight="true" outlineLevel="0" collapsed="false">
      <c r="A3191" s="33" t="s">
        <v>3424</v>
      </c>
      <c r="B3191" s="33" t="b">
        <f aca="false">_xlfn.ISFORMULA(Settings!H43)</f>
        <v>1</v>
      </c>
    </row>
    <row r="3192" customFormat="false" ht="22" hidden="false" customHeight="true" outlineLevel="0" collapsed="false">
      <c r="A3192" s="33" t="s">
        <v>3425</v>
      </c>
      <c r="B3192" s="33" t="b">
        <f aca="false">_xlfn.ISFORMULA(Settings!H44)</f>
        <v>1</v>
      </c>
    </row>
    <row r="3193" customFormat="false" ht="22" hidden="false" customHeight="true" outlineLevel="0" collapsed="false">
      <c r="A3193" s="33" t="s">
        <v>3426</v>
      </c>
      <c r="B3193" s="33" t="b">
        <f aca="false">_xlfn.ISFORMULA(Settings!H45)</f>
        <v>1</v>
      </c>
    </row>
    <row r="3194" customFormat="false" ht="22" hidden="false" customHeight="true" outlineLevel="0" collapsed="false">
      <c r="A3194" s="33" t="s">
        <v>3427</v>
      </c>
      <c r="B3194" s="33" t="b">
        <f aca="false">_xlfn.ISFORMULA(Settings!H46)</f>
        <v>1</v>
      </c>
    </row>
    <row r="3195" customFormat="false" ht="22" hidden="false" customHeight="true" outlineLevel="0" collapsed="false">
      <c r="A3195" s="33" t="s">
        <v>3428</v>
      </c>
      <c r="B3195" s="33" t="b">
        <f aca="false">_xlfn.ISFORMULA(Settings!H47)</f>
        <v>1</v>
      </c>
    </row>
    <row r="3196" customFormat="false" ht="22" hidden="false" customHeight="true" outlineLevel="0" collapsed="false">
      <c r="A3196" s="33" t="s">
        <v>3429</v>
      </c>
      <c r="B3196" s="33" t="b">
        <f aca="false">_xlfn.ISFORMULA(Settings!H48)</f>
        <v>1</v>
      </c>
    </row>
    <row r="3197" customFormat="false" ht="22" hidden="false" customHeight="true" outlineLevel="0" collapsed="false">
      <c r="A3197" s="33" t="s">
        <v>3430</v>
      </c>
      <c r="B3197" s="33" t="b">
        <f aca="false">_xlfn.ISFORMULA(Settings!H49)</f>
        <v>1</v>
      </c>
    </row>
    <row r="3198" customFormat="false" ht="22" hidden="false" customHeight="true" outlineLevel="0" collapsed="false">
      <c r="A3198" s="33" t="s">
        <v>3431</v>
      </c>
      <c r="B3198" s="33" t="b">
        <f aca="false">_xlfn.ISFORMULA(Settings!H50)</f>
        <v>1</v>
      </c>
    </row>
    <row r="3199" customFormat="false" ht="22" hidden="false" customHeight="true" outlineLevel="0" collapsed="false">
      <c r="A3199" s="33" t="s">
        <v>3432</v>
      </c>
      <c r="B3199" s="33" t="b">
        <f aca="false">_xlfn.ISFORMULA(Settings!H51)</f>
        <v>1</v>
      </c>
    </row>
    <row r="3200" customFormat="false" ht="22" hidden="false" customHeight="true" outlineLevel="0" collapsed="false">
      <c r="A3200" s="33" t="s">
        <v>3433</v>
      </c>
      <c r="B3200" s="33" t="b">
        <f aca="false">_xlfn.ISFORMULA(Settings!H52)</f>
        <v>1</v>
      </c>
    </row>
    <row r="3201" customFormat="false" ht="22" hidden="false" customHeight="true" outlineLevel="0" collapsed="false">
      <c r="A3201" s="33" t="s">
        <v>3434</v>
      </c>
      <c r="B3201" s="33" t="b">
        <f aca="false">_xlfn.ISFORMULA(Settings!H53)</f>
        <v>1</v>
      </c>
    </row>
    <row r="3202" customFormat="false" ht="22" hidden="false" customHeight="true" outlineLevel="0" collapsed="false">
      <c r="A3202" s="33" t="s">
        <v>3435</v>
      </c>
      <c r="B3202" s="33" t="b">
        <f aca="false">_xlfn.ISFORMULA(Settings!H54)</f>
        <v>1</v>
      </c>
    </row>
    <row r="3203" customFormat="false" ht="22" hidden="false" customHeight="true" outlineLevel="0" collapsed="false">
      <c r="A3203" s="33" t="s">
        <v>3436</v>
      </c>
      <c r="B3203" s="33" t="b">
        <f aca="false">_xlfn.ISFORMULA(Settings!H55)</f>
        <v>1</v>
      </c>
    </row>
    <row r="3204" customFormat="false" ht="22" hidden="false" customHeight="true" outlineLevel="0" collapsed="false">
      <c r="A3204" s="33" t="s">
        <v>3437</v>
      </c>
      <c r="B3204" s="33" t="b">
        <f aca="false">_xlfn.ISFORMULA(Settings!H56)</f>
        <v>1</v>
      </c>
    </row>
    <row r="3205" customFormat="false" ht="22" hidden="false" customHeight="true" outlineLevel="0" collapsed="false">
      <c r="A3205" s="33" t="s">
        <v>3438</v>
      </c>
      <c r="B3205" s="33" t="b">
        <f aca="false">_xlfn.ISFORMULA(Settings!H57)</f>
        <v>1</v>
      </c>
    </row>
    <row r="3206" customFormat="false" ht="22" hidden="false" customHeight="true" outlineLevel="0" collapsed="false">
      <c r="A3206" s="33" t="s">
        <v>3439</v>
      </c>
      <c r="B3206" s="33" t="b">
        <f aca="false">_xlfn.ISFORMULA(Settings!H58)</f>
        <v>1</v>
      </c>
    </row>
    <row r="3207" customFormat="false" ht="22" hidden="false" customHeight="true" outlineLevel="0" collapsed="false">
      <c r="A3207" s="33" t="s">
        <v>3440</v>
      </c>
      <c r="B3207" s="33" t="b">
        <f aca="false">_xlfn.ISFORMULA(Settings!H59)</f>
        <v>1</v>
      </c>
    </row>
    <row r="3208" customFormat="false" ht="22" hidden="false" customHeight="true" outlineLevel="0" collapsed="false">
      <c r="A3208" s="33" t="s">
        <v>3441</v>
      </c>
      <c r="B3208" s="33" t="b">
        <f aca="false">_xlfn.ISFORMULA(Settings!H60)</f>
        <v>1</v>
      </c>
    </row>
    <row r="3209" customFormat="false" ht="22" hidden="false" customHeight="true" outlineLevel="0" collapsed="false">
      <c r="A3209" s="33" t="s">
        <v>3442</v>
      </c>
      <c r="B3209" s="33" t="b">
        <f aca="false">_xlfn.ISFORMULA(Settings!H61)</f>
        <v>1</v>
      </c>
    </row>
    <row r="3210" customFormat="false" ht="22" hidden="false" customHeight="true" outlineLevel="0" collapsed="false">
      <c r="A3210" s="33" t="s">
        <v>3443</v>
      </c>
      <c r="B3210" s="33" t="b">
        <f aca="false">_xlfn.ISFORMULA(Settings!H62)</f>
        <v>1</v>
      </c>
    </row>
    <row r="3211" customFormat="false" ht="22" hidden="false" customHeight="true" outlineLevel="0" collapsed="false">
      <c r="A3211" s="33" t="s">
        <v>3444</v>
      </c>
      <c r="B3211" s="33" t="b">
        <f aca="false">_xlfn.ISFORMULA(Settings!H63)</f>
        <v>1</v>
      </c>
    </row>
    <row r="3212" customFormat="false" ht="22" hidden="false" customHeight="true" outlineLevel="0" collapsed="false">
      <c r="A3212" s="33" t="s">
        <v>3445</v>
      </c>
      <c r="B3212" s="33" t="b">
        <f aca="false">_xlfn.ISFORMULA(Settings!H64)</f>
        <v>1</v>
      </c>
    </row>
    <row r="3213" customFormat="false" ht="22" hidden="false" customHeight="true" outlineLevel="0" collapsed="false">
      <c r="A3213" s="33" t="s">
        <v>3446</v>
      </c>
      <c r="B3213" s="33" t="b">
        <f aca="false">_xlfn.ISFORMULA(Settings!H65)</f>
        <v>1</v>
      </c>
    </row>
    <row r="3214" customFormat="false" ht="22" hidden="false" customHeight="true" outlineLevel="0" collapsed="false">
      <c r="A3214" s="33" t="s">
        <v>3447</v>
      </c>
      <c r="B3214" s="33" t="b">
        <f aca="false">_xlfn.ISFORMULA(Settings!H66)</f>
        <v>1</v>
      </c>
    </row>
    <row r="3215" customFormat="false" ht="22" hidden="false" customHeight="true" outlineLevel="0" collapsed="false">
      <c r="A3215" s="33" t="s">
        <v>3448</v>
      </c>
      <c r="B3215" s="33" t="b">
        <f aca="false">_xlfn.ISFORMULA(Settings!H67)</f>
        <v>1</v>
      </c>
    </row>
    <row r="3216" customFormat="false" ht="22" hidden="false" customHeight="true" outlineLevel="0" collapsed="false">
      <c r="A3216" s="33" t="s">
        <v>3449</v>
      </c>
      <c r="B3216" s="33" t="b">
        <f aca="false">_xlfn.ISFORMULA(Settings!H68)</f>
        <v>1</v>
      </c>
    </row>
    <row r="3217" customFormat="false" ht="22" hidden="false" customHeight="true" outlineLevel="0" collapsed="false">
      <c r="A3217" s="33" t="s">
        <v>3450</v>
      </c>
      <c r="B3217" s="33" t="b">
        <f aca="false">_xlfn.ISFORMULA(Settings!H69)</f>
        <v>1</v>
      </c>
    </row>
    <row r="3218" customFormat="false" ht="22" hidden="false" customHeight="true" outlineLevel="0" collapsed="false">
      <c r="A3218" s="33" t="s">
        <v>3451</v>
      </c>
      <c r="B3218" s="33" t="b">
        <f aca="false">_xlfn.ISFORMULA(Settings!H70)</f>
        <v>1</v>
      </c>
    </row>
    <row r="3219" customFormat="false" ht="22" hidden="false" customHeight="true" outlineLevel="0" collapsed="false">
      <c r="A3219" s="33" t="s">
        <v>3452</v>
      </c>
      <c r="B3219" s="33" t="b">
        <f aca="false">_xlfn.ISFORMULA(Settings!H71)</f>
        <v>1</v>
      </c>
    </row>
    <row r="3220" customFormat="false" ht="22" hidden="false" customHeight="true" outlineLevel="0" collapsed="false">
      <c r="A3220" s="33" t="s">
        <v>3453</v>
      </c>
      <c r="B3220" s="33" t="b">
        <f aca="false">_xlfn.ISFORMULA(Settings!H72)</f>
        <v>1</v>
      </c>
    </row>
    <row r="3221" customFormat="false" ht="22" hidden="false" customHeight="true" outlineLevel="0" collapsed="false">
      <c r="A3221" s="33" t="s">
        <v>3454</v>
      </c>
      <c r="B3221" s="33" t="b">
        <f aca="false">_xlfn.ISFORMULA(Settings!H73)</f>
        <v>1</v>
      </c>
    </row>
    <row r="3222" customFormat="false" ht="22" hidden="false" customHeight="true" outlineLevel="0" collapsed="false">
      <c r="A3222" s="33" t="s">
        <v>3455</v>
      </c>
      <c r="B3222" s="33" t="b">
        <f aca="false">_xlfn.ISFORMULA(Settings!H74)</f>
        <v>1</v>
      </c>
    </row>
    <row r="3223" customFormat="false" ht="22" hidden="false" customHeight="true" outlineLevel="0" collapsed="false">
      <c r="A3223" s="33" t="s">
        <v>3456</v>
      </c>
      <c r="B3223" s="33" t="b">
        <f aca="false">_xlfn.ISFORMULA(Settings!H75)</f>
        <v>1</v>
      </c>
    </row>
    <row r="3224" customFormat="false" ht="22" hidden="false" customHeight="true" outlineLevel="0" collapsed="false">
      <c r="A3224" s="33" t="s">
        <v>3457</v>
      </c>
      <c r="B3224" s="33" t="b">
        <f aca="false">_xlfn.ISFORMULA(Settings!H76)</f>
        <v>1</v>
      </c>
    </row>
    <row r="3225" customFormat="false" ht="22" hidden="false" customHeight="true" outlineLevel="0" collapsed="false">
      <c r="A3225" s="33" t="s">
        <v>3458</v>
      </c>
      <c r="B3225" s="33" t="b">
        <f aca="false">_xlfn.ISFORMULA(Settings!H77)</f>
        <v>1</v>
      </c>
    </row>
    <row r="3226" customFormat="false" ht="22" hidden="false" customHeight="true" outlineLevel="0" collapsed="false">
      <c r="A3226" s="33" t="s">
        <v>3459</v>
      </c>
      <c r="B3226" s="33" t="b">
        <f aca="false">_xlfn.ISFORMULA(Settings!H78)</f>
        <v>1</v>
      </c>
    </row>
    <row r="3227" customFormat="false" ht="22" hidden="false" customHeight="true" outlineLevel="0" collapsed="false">
      <c r="A3227" s="33" t="s">
        <v>3460</v>
      </c>
      <c r="B3227" s="33" t="b">
        <f aca="false">_xlfn.ISFORMULA(Settings!H79)</f>
        <v>1</v>
      </c>
    </row>
    <row r="3228" customFormat="false" ht="22" hidden="false" customHeight="true" outlineLevel="0" collapsed="false">
      <c r="A3228" s="33" t="s">
        <v>3461</v>
      </c>
      <c r="B3228" s="33" t="b">
        <f aca="false">_xlfn.ISFORMULA(Settings!H80)</f>
        <v>1</v>
      </c>
    </row>
    <row r="3229" customFormat="false" ht="22" hidden="false" customHeight="true" outlineLevel="0" collapsed="false">
      <c r="A3229" s="33" t="s">
        <v>3462</v>
      </c>
      <c r="B3229" s="33" t="b">
        <f aca="false">_xlfn.ISFORMULA(Settings!H81)</f>
        <v>1</v>
      </c>
    </row>
    <row r="3230" customFormat="false" ht="22" hidden="false" customHeight="true" outlineLevel="0" collapsed="false">
      <c r="A3230" s="33" t="s">
        <v>3463</v>
      </c>
      <c r="B3230" s="33" t="b">
        <f aca="false">_xlfn.ISFORMULA(Settings!H82)</f>
        <v>1</v>
      </c>
    </row>
    <row r="3231" customFormat="false" ht="22" hidden="false" customHeight="true" outlineLevel="0" collapsed="false">
      <c r="A3231" s="33" t="s">
        <v>3464</v>
      </c>
      <c r="B3231" s="33" t="b">
        <f aca="false">_xlfn.ISFORMULA(Settings!H83)</f>
        <v>1</v>
      </c>
    </row>
    <row r="3232" customFormat="false" ht="22" hidden="false" customHeight="true" outlineLevel="0" collapsed="false">
      <c r="A3232" s="33" t="s">
        <v>3465</v>
      </c>
      <c r="B3232" s="33" t="b">
        <f aca="false">_xlfn.ISFORMULA(Settings!H84)</f>
        <v>1</v>
      </c>
    </row>
    <row r="3233" customFormat="false" ht="22" hidden="false" customHeight="true" outlineLevel="0" collapsed="false">
      <c r="A3233" s="33" t="s">
        <v>3466</v>
      </c>
      <c r="B3233" s="33" t="b">
        <f aca="false">_xlfn.ISFORMULA(Settings!H85)</f>
        <v>1</v>
      </c>
    </row>
    <row r="3234" customFormat="false" ht="22" hidden="false" customHeight="true" outlineLevel="0" collapsed="false">
      <c r="A3234" s="33" t="s">
        <v>3467</v>
      </c>
      <c r="B3234" s="33" t="b">
        <f aca="false">_xlfn.ISFORMULA(Settings!H86)</f>
        <v>1</v>
      </c>
    </row>
    <row r="3235" customFormat="false" ht="22" hidden="false" customHeight="true" outlineLevel="0" collapsed="false">
      <c r="A3235" s="33" t="s">
        <v>3468</v>
      </c>
      <c r="B3235" s="33" t="b">
        <f aca="false">_xlfn.ISFORMULA(Settings!H87)</f>
        <v>1</v>
      </c>
    </row>
    <row r="3236" customFormat="false" ht="22" hidden="false" customHeight="true" outlineLevel="0" collapsed="false">
      <c r="A3236" s="33" t="s">
        <v>3469</v>
      </c>
      <c r="B3236" s="33" t="b">
        <f aca="false">_xlfn.ISFORMULA(Settings!H88)</f>
        <v>1</v>
      </c>
    </row>
    <row r="3237" customFormat="false" ht="22" hidden="false" customHeight="true" outlineLevel="0" collapsed="false">
      <c r="A3237" s="33" t="s">
        <v>3470</v>
      </c>
      <c r="B3237" s="33" t="b">
        <f aca="false">_xlfn.ISFORMULA(Settings!H89)</f>
        <v>1</v>
      </c>
    </row>
    <row r="3238" customFormat="false" ht="22" hidden="false" customHeight="true" outlineLevel="0" collapsed="false">
      <c r="A3238" s="33" t="s">
        <v>3471</v>
      </c>
      <c r="B3238" s="33" t="b">
        <f aca="false">_xlfn.ISFORMULA(Settings!H90)</f>
        <v>1</v>
      </c>
    </row>
    <row r="3239" customFormat="false" ht="22" hidden="false" customHeight="true" outlineLevel="0" collapsed="false">
      <c r="A3239" s="33" t="s">
        <v>3472</v>
      </c>
      <c r="B3239" s="33" t="b">
        <f aca="false">_xlfn.ISFORMULA(Settings!H91)</f>
        <v>1</v>
      </c>
    </row>
    <row r="3240" customFormat="false" ht="22" hidden="false" customHeight="true" outlineLevel="0" collapsed="false">
      <c r="A3240" s="33" t="s">
        <v>3473</v>
      </c>
      <c r="B3240" s="33" t="b">
        <f aca="false">_xlfn.ISFORMULA(Settings!H92)</f>
        <v>1</v>
      </c>
    </row>
    <row r="3241" customFormat="false" ht="22" hidden="false" customHeight="true" outlineLevel="0" collapsed="false">
      <c r="A3241" s="33" t="s">
        <v>3474</v>
      </c>
      <c r="B3241" s="33" t="b">
        <f aca="false">_xlfn.ISFORMULA(Settings!H93)</f>
        <v>1</v>
      </c>
    </row>
    <row r="3242" customFormat="false" ht="22" hidden="false" customHeight="true" outlineLevel="0" collapsed="false">
      <c r="A3242" s="33" t="s">
        <v>3475</v>
      </c>
      <c r="B3242" s="33" t="b">
        <f aca="false">_xlfn.ISFORMULA(Settings!H94)</f>
        <v>1</v>
      </c>
    </row>
    <row r="3243" customFormat="false" ht="22" hidden="false" customHeight="true" outlineLevel="0" collapsed="false">
      <c r="A3243" s="33" t="s">
        <v>3476</v>
      </c>
      <c r="B3243" s="33" t="b">
        <f aca="false">_xlfn.ISFORMULA(Settings!H95)</f>
        <v>1</v>
      </c>
    </row>
    <row r="3244" customFormat="false" ht="22" hidden="false" customHeight="true" outlineLevel="0" collapsed="false">
      <c r="A3244" s="33" t="s">
        <v>3477</v>
      </c>
      <c r="B3244" s="33" t="b">
        <f aca="false">_xlfn.ISFORMULA(Settings!H96)</f>
        <v>1</v>
      </c>
    </row>
    <row r="3245" customFormat="false" ht="22" hidden="false" customHeight="true" outlineLevel="0" collapsed="false">
      <c r="A3245" s="33" t="s">
        <v>3478</v>
      </c>
      <c r="B3245" s="33" t="b">
        <f aca="false">_xlfn.ISFORMULA(Settings!H97)</f>
        <v>1</v>
      </c>
    </row>
    <row r="3246" customFormat="false" ht="22" hidden="false" customHeight="true" outlineLevel="0" collapsed="false">
      <c r="A3246" s="33" t="s">
        <v>3479</v>
      </c>
      <c r="B3246" s="33" t="b">
        <f aca="false">_xlfn.ISFORMULA(Settings!H98)</f>
        <v>1</v>
      </c>
    </row>
    <row r="3247" customFormat="false" ht="22" hidden="false" customHeight="true" outlineLevel="0" collapsed="false">
      <c r="A3247" s="33" t="s">
        <v>3480</v>
      </c>
      <c r="B3247" s="33" t="b">
        <f aca="false">_xlfn.ISFORMULA(Settings!H99)</f>
        <v>1</v>
      </c>
    </row>
    <row r="3248" customFormat="false" ht="22" hidden="false" customHeight="true" outlineLevel="0" collapsed="false">
      <c r="A3248" s="33" t="s">
        <v>3481</v>
      </c>
      <c r="B3248" s="33" t="b">
        <f aca="false">_xlfn.ISFORMULA(Settings!H100)</f>
        <v>1</v>
      </c>
    </row>
    <row r="3249" customFormat="false" ht="22" hidden="false" customHeight="true" outlineLevel="0" collapsed="false">
      <c r="A3249" s="33" t="s">
        <v>3482</v>
      </c>
      <c r="B3249" s="33" t="b">
        <f aca="false">_xlfn.ISFORMULA(Settings!H101)</f>
        <v>1</v>
      </c>
    </row>
    <row r="3250" customFormat="false" ht="22" hidden="false" customHeight="true" outlineLevel="0" collapsed="false">
      <c r="A3250" s="33" t="s">
        <v>3483</v>
      </c>
      <c r="B3250" s="33" t="b">
        <f aca="false">_xlfn.ISFORMULA(Settings!H102)</f>
        <v>1</v>
      </c>
    </row>
    <row r="3251" customFormat="false" ht="22" hidden="false" customHeight="true" outlineLevel="0" collapsed="false">
      <c r="A3251" s="33" t="s">
        <v>3484</v>
      </c>
      <c r="B3251" s="33" t="b">
        <f aca="false">_xlfn.ISFORMULA(Settings!H103)</f>
        <v>1</v>
      </c>
    </row>
    <row r="3252" customFormat="false" ht="22" hidden="false" customHeight="true" outlineLevel="0" collapsed="false">
      <c r="A3252" s="33" t="s">
        <v>3485</v>
      </c>
      <c r="B3252" s="33" t="b">
        <f aca="false">_xlfn.ISFORMULA(Settings!H104)</f>
        <v>1</v>
      </c>
    </row>
    <row r="3253" customFormat="false" ht="22" hidden="false" customHeight="true" outlineLevel="0" collapsed="false">
      <c r="A3253" s="33" t="s">
        <v>3486</v>
      </c>
      <c r="B3253" s="33" t="b">
        <f aca="false">_xlfn.ISFORMULA(Settings!H105)</f>
        <v>1</v>
      </c>
    </row>
    <row r="3254" customFormat="false" ht="22" hidden="false" customHeight="true" outlineLevel="0" collapsed="false">
      <c r="A3254" s="33" t="s">
        <v>3487</v>
      </c>
      <c r="B3254" s="33" t="b">
        <f aca="false">_xlfn.ISFORMULA(Settings!H106)</f>
        <v>1</v>
      </c>
    </row>
    <row r="3255" customFormat="false" ht="22" hidden="false" customHeight="true" outlineLevel="0" collapsed="false">
      <c r="A3255" s="33" t="s">
        <v>3488</v>
      </c>
      <c r="B3255" s="33" t="b">
        <f aca="false">_xlfn.ISFORMULA(Settings!H107)</f>
        <v>1</v>
      </c>
    </row>
    <row r="3256" customFormat="false" ht="22" hidden="false" customHeight="true" outlineLevel="0" collapsed="false">
      <c r="A3256" s="33" t="s">
        <v>3489</v>
      </c>
      <c r="B3256" s="33" t="b">
        <f aca="false">_xlfn.ISFORMULA(Settings!H108)</f>
        <v>1</v>
      </c>
    </row>
    <row r="3257" customFormat="false" ht="22" hidden="false" customHeight="true" outlineLevel="0" collapsed="false">
      <c r="A3257" s="33" t="s">
        <v>3490</v>
      </c>
      <c r="B3257" s="33" t="b">
        <f aca="false">_xlfn.ISFORMULA(Settings!H109)</f>
        <v>1</v>
      </c>
    </row>
    <row r="3258" customFormat="false" ht="22" hidden="false" customHeight="true" outlineLevel="0" collapsed="false">
      <c r="A3258" s="33" t="s">
        <v>3491</v>
      </c>
      <c r="B3258" s="33" t="b">
        <f aca="false">_xlfn.ISFORMULA(Settings!H110)</f>
        <v>1</v>
      </c>
    </row>
    <row r="3259" customFormat="false" ht="22" hidden="false" customHeight="true" outlineLevel="0" collapsed="false">
      <c r="A3259" s="33" t="s">
        <v>3492</v>
      </c>
      <c r="B3259" s="33" t="b">
        <f aca="false">_xlfn.ISFORMULA(Settings!H111)</f>
        <v>1</v>
      </c>
    </row>
    <row r="3260" customFormat="false" ht="22" hidden="false" customHeight="true" outlineLevel="0" collapsed="false">
      <c r="A3260" s="33" t="s">
        <v>3493</v>
      </c>
      <c r="B3260" s="33" t="b">
        <f aca="false">_xlfn.ISFORMULA(Settings!H112)</f>
        <v>1</v>
      </c>
    </row>
    <row r="3261" customFormat="false" ht="22" hidden="false" customHeight="true" outlineLevel="0" collapsed="false">
      <c r="A3261" s="33" t="s">
        <v>3494</v>
      </c>
      <c r="B3261" s="33" t="b">
        <f aca="false">_xlfn.ISFORMULA(Settings!H113)</f>
        <v>1</v>
      </c>
    </row>
    <row r="3262" customFormat="false" ht="22" hidden="false" customHeight="true" outlineLevel="0" collapsed="false">
      <c r="A3262" s="33" t="s">
        <v>3495</v>
      </c>
      <c r="B3262" s="33" t="b">
        <f aca="false">_xlfn.ISFORMULA(Settings!H114)</f>
        <v>1</v>
      </c>
    </row>
    <row r="3263" customFormat="false" ht="22" hidden="false" customHeight="true" outlineLevel="0" collapsed="false">
      <c r="A3263" s="33" t="s">
        <v>3496</v>
      </c>
      <c r="B3263" s="33" t="b">
        <f aca="false">_xlfn.ISFORMULA(Settings!H115)</f>
        <v>1</v>
      </c>
    </row>
    <row r="3264" customFormat="false" ht="22" hidden="false" customHeight="true" outlineLevel="0" collapsed="false">
      <c r="A3264" s="33" t="s">
        <v>3497</v>
      </c>
      <c r="B3264" s="33" t="b">
        <f aca="false">_xlfn.ISFORMULA(Settings!H116)</f>
        <v>1</v>
      </c>
    </row>
    <row r="3265" customFormat="false" ht="22" hidden="false" customHeight="true" outlineLevel="0" collapsed="false">
      <c r="A3265" s="33" t="s">
        <v>3498</v>
      </c>
      <c r="B3265" s="33" t="b">
        <f aca="false">_xlfn.ISFORMULA(Settings!H117)</f>
        <v>1</v>
      </c>
    </row>
    <row r="3266" customFormat="false" ht="22" hidden="false" customHeight="true" outlineLevel="0" collapsed="false">
      <c r="A3266" s="33" t="s">
        <v>3499</v>
      </c>
      <c r="B3266" s="33" t="b">
        <f aca="false">_xlfn.ISFORMULA(Settings!H118)</f>
        <v>1</v>
      </c>
    </row>
    <row r="3267" customFormat="false" ht="22" hidden="false" customHeight="true" outlineLevel="0" collapsed="false">
      <c r="A3267" s="33" t="s">
        <v>3500</v>
      </c>
      <c r="B3267" s="33" t="b">
        <f aca="false">_xlfn.ISFORMULA(Settings!H119)</f>
        <v>1</v>
      </c>
    </row>
    <row r="3268" customFormat="false" ht="22" hidden="false" customHeight="true" outlineLevel="0" collapsed="false">
      <c r="A3268" s="33" t="s">
        <v>3501</v>
      </c>
      <c r="B3268" s="33" t="b">
        <f aca="false">_xlfn.ISFORMULA(Settings!H120)</f>
        <v>1</v>
      </c>
    </row>
    <row r="3269" customFormat="false" ht="22" hidden="false" customHeight="true" outlineLevel="0" collapsed="false">
      <c r="A3269" s="33" t="s">
        <v>3502</v>
      </c>
      <c r="B3269" s="33" t="b">
        <f aca="false">_xlfn.ISFORMULA(Settings!H121)</f>
        <v>1</v>
      </c>
    </row>
    <row r="3270" customFormat="false" ht="22" hidden="false" customHeight="true" outlineLevel="0" collapsed="false">
      <c r="A3270" s="33" t="s">
        <v>3503</v>
      </c>
      <c r="B3270" s="33" t="b">
        <f aca="false">_xlfn.ISFORMULA(Settings!H122)</f>
        <v>1</v>
      </c>
    </row>
    <row r="3271" customFormat="false" ht="22" hidden="false" customHeight="true" outlineLevel="0" collapsed="false">
      <c r="A3271" s="33" t="s">
        <v>3504</v>
      </c>
      <c r="B3271" s="33" t="b">
        <f aca="false">_xlfn.ISFORMULA(Settings!H123)</f>
        <v>1</v>
      </c>
    </row>
    <row r="3272" customFormat="false" ht="22" hidden="false" customHeight="true" outlineLevel="0" collapsed="false">
      <c r="A3272" s="33" t="s">
        <v>3505</v>
      </c>
      <c r="B3272" s="33" t="b">
        <f aca="false">_xlfn.ISFORMULA(Settings!H124)</f>
        <v>1</v>
      </c>
    </row>
    <row r="3273" customFormat="false" ht="22" hidden="false" customHeight="true" outlineLevel="0" collapsed="false">
      <c r="A3273" s="33" t="s">
        <v>3506</v>
      </c>
      <c r="B3273" s="33" t="b">
        <f aca="false">_xlfn.ISFORMULA(Settings!H125)</f>
        <v>1</v>
      </c>
    </row>
    <row r="3274" customFormat="false" ht="22" hidden="false" customHeight="true" outlineLevel="0" collapsed="false">
      <c r="A3274" s="33" t="s">
        <v>3507</v>
      </c>
      <c r="B3274" s="33" t="b">
        <f aca="false">_xlfn.ISFORMULA(Summary!B6)</f>
        <v>1</v>
      </c>
    </row>
    <row r="3275" customFormat="false" ht="22" hidden="false" customHeight="true" outlineLevel="0" collapsed="false">
      <c r="A3275" s="33" t="s">
        <v>3508</v>
      </c>
      <c r="B3275" s="33" t="b">
        <f aca="false">_xlfn.ISFORMULA(Summary!B7)</f>
        <v>1</v>
      </c>
    </row>
    <row r="3276" customFormat="false" ht="22" hidden="false" customHeight="true" outlineLevel="0" collapsed="false">
      <c r="A3276" s="33" t="s">
        <v>3509</v>
      </c>
      <c r="B3276" s="33" t="b">
        <f aca="false">_xlfn.ISFORMULA(Summary!B8)</f>
        <v>1</v>
      </c>
    </row>
    <row r="3277" customFormat="false" ht="22" hidden="false" customHeight="true" outlineLevel="0" collapsed="false">
      <c r="A3277" s="33" t="s">
        <v>3510</v>
      </c>
      <c r="B3277" s="33" t="b">
        <f aca="false">_xlfn.ISFORMULA(Summary!B10)</f>
        <v>1</v>
      </c>
    </row>
    <row r="3278" customFormat="false" ht="22" hidden="false" customHeight="true" outlineLevel="0" collapsed="false">
      <c r="A3278" s="33" t="s">
        <v>3511</v>
      </c>
      <c r="B3278" s="33" t="b">
        <f aca="false">_xlfn.ISFORMULA(Summary!C10)</f>
        <v>1</v>
      </c>
    </row>
    <row r="3279" customFormat="false" ht="22" hidden="false" customHeight="true" outlineLevel="0" collapsed="false">
      <c r="A3279" s="33" t="s">
        <v>3512</v>
      </c>
      <c r="B3279" s="33" t="b">
        <f aca="false">_xlfn.ISFORMULA(Summary!D10)</f>
        <v>1</v>
      </c>
    </row>
    <row r="3280" customFormat="false" ht="22" hidden="false" customHeight="true" outlineLevel="0" collapsed="false">
      <c r="A3280" s="33" t="s">
        <v>3513</v>
      </c>
      <c r="B3280" s="33" t="b">
        <f aca="false">_xlfn.ISFORMULA(Summary!E10)</f>
        <v>1</v>
      </c>
    </row>
    <row r="3281" customFormat="false" ht="22" hidden="false" customHeight="true" outlineLevel="0" collapsed="false">
      <c r="A3281" s="33" t="s">
        <v>3514</v>
      </c>
      <c r="B3281" s="33" t="b">
        <f aca="false">_xlfn.ISFORMULA(Summary!B11)</f>
        <v>1</v>
      </c>
    </row>
    <row r="3282" customFormat="false" ht="22" hidden="false" customHeight="true" outlineLevel="0" collapsed="false">
      <c r="A3282" s="33" t="s">
        <v>3515</v>
      </c>
      <c r="B3282" s="33" t="b">
        <f aca="false">_xlfn.ISFORMULA(Summary!C11)</f>
        <v>1</v>
      </c>
    </row>
    <row r="3283" customFormat="false" ht="22" hidden="false" customHeight="true" outlineLevel="0" collapsed="false">
      <c r="A3283" s="33" t="s">
        <v>3516</v>
      </c>
      <c r="B3283" s="33" t="b">
        <f aca="false">_xlfn.ISFORMULA(Summary!D11)</f>
        <v>1</v>
      </c>
    </row>
    <row r="3284" customFormat="false" ht="22" hidden="false" customHeight="true" outlineLevel="0" collapsed="false">
      <c r="A3284" s="33" t="s">
        <v>3517</v>
      </c>
      <c r="B3284" s="33" t="b">
        <f aca="false">_xlfn.ISFORMULA(Summary!E11)</f>
        <v>1</v>
      </c>
    </row>
    <row r="3285" customFormat="false" ht="22" hidden="false" customHeight="true" outlineLevel="0" collapsed="false">
      <c r="A3285" s="33" t="s">
        <v>3518</v>
      </c>
      <c r="B3285" s="33" t="b">
        <f aca="false">_xlfn.ISFORMULA(Summary!B12)</f>
        <v>1</v>
      </c>
    </row>
    <row r="3286" customFormat="false" ht="22" hidden="false" customHeight="true" outlineLevel="0" collapsed="false">
      <c r="A3286" s="33" t="s">
        <v>3519</v>
      </c>
      <c r="B3286" s="33" t="b">
        <f aca="false">_xlfn.ISFORMULA(Summary!C12)</f>
        <v>1</v>
      </c>
    </row>
    <row r="3287" customFormat="false" ht="22" hidden="false" customHeight="true" outlineLevel="0" collapsed="false">
      <c r="A3287" s="33" t="s">
        <v>3520</v>
      </c>
      <c r="B3287" s="33" t="b">
        <f aca="false">_xlfn.ISFORMULA(Summary!D12)</f>
        <v>1</v>
      </c>
    </row>
    <row r="3288" customFormat="false" ht="22" hidden="false" customHeight="true" outlineLevel="0" collapsed="false">
      <c r="A3288" s="33" t="s">
        <v>3521</v>
      </c>
      <c r="B3288" s="33" t="b">
        <f aca="false">_xlfn.ISFORMULA(Summary!E12)</f>
        <v>1</v>
      </c>
    </row>
    <row r="3289" customFormat="false" ht="22" hidden="false" customHeight="true" outlineLevel="0" collapsed="false">
      <c r="A3289" s="33" t="s">
        <v>3522</v>
      </c>
      <c r="B3289" s="33" t="b">
        <f aca="false">_xlfn.ISFORMULA(Summary!B15)</f>
        <v>1</v>
      </c>
    </row>
    <row r="3290" customFormat="false" ht="22" hidden="false" customHeight="true" outlineLevel="0" collapsed="false">
      <c r="A3290" s="33" t="s">
        <v>3523</v>
      </c>
      <c r="B3290" s="33" t="b">
        <f aca="false">_xlfn.ISFORMULA(Summary!B16)</f>
        <v>1</v>
      </c>
    </row>
    <row r="3291" customFormat="false" ht="22" hidden="false" customHeight="true" outlineLevel="0" collapsed="false">
      <c r="A3291" s="33" t="s">
        <v>3524</v>
      </c>
      <c r="B3291" s="33" t="b">
        <f aca="false">_xlfn.ISFORMULA(Summary!B17)</f>
        <v>1</v>
      </c>
    </row>
    <row r="3292" customFormat="false" ht="22" hidden="false" customHeight="true" outlineLevel="0" collapsed="false">
      <c r="A3292" s="33" t="s">
        <v>3525</v>
      </c>
      <c r="B3292" s="33" t="b">
        <f aca="false">_xlfn.ISFORMULA(Summary!B18)</f>
        <v>1</v>
      </c>
    </row>
    <row r="3293" customFormat="false" ht="22" hidden="false" customHeight="true" outlineLevel="0" collapsed="false">
      <c r="A3293" s="33" t="s">
        <v>3526</v>
      </c>
      <c r="B3293" s="33" t="b">
        <f aca="false">_xlfn.ISFORMULA(Summary!B19)</f>
        <v>1</v>
      </c>
    </row>
    <row r="3294" customFormat="false" ht="22" hidden="false" customHeight="true" outlineLevel="0" collapsed="false">
      <c r="A3294" s="33" t="s">
        <v>3527</v>
      </c>
      <c r="B3294" s="33" t="b">
        <f aca="false">_xlfn.ISFORMULA(Summary!B20)</f>
        <v>1</v>
      </c>
    </row>
    <row r="3295" customFormat="false" ht="22" hidden="false" customHeight="true" outlineLevel="0" collapsed="false">
      <c r="A3295" s="33" t="s">
        <v>3528</v>
      </c>
      <c r="B3295" s="33" t="b">
        <f aca="false">_xlfn.ISFORMULA(Sensitivity!D6)</f>
        <v>1</v>
      </c>
    </row>
    <row r="3296" customFormat="false" ht="22" hidden="false" customHeight="true" outlineLevel="0" collapsed="false">
      <c r="A3296" s="33" t="s">
        <v>3529</v>
      </c>
      <c r="B3296" s="33" t="b">
        <f aca="false">_xlfn.ISFORMULA(Sensitivity!E6)</f>
        <v>1</v>
      </c>
    </row>
    <row r="3297" customFormat="false" ht="22" hidden="false" customHeight="true" outlineLevel="0" collapsed="false">
      <c r="A3297" s="33" t="s">
        <v>3530</v>
      </c>
      <c r="B3297" s="33" t="b">
        <f aca="false">_xlfn.ISFORMULA(Sensitivity!F6)</f>
        <v>1</v>
      </c>
    </row>
    <row r="3298" customFormat="false" ht="22" hidden="false" customHeight="true" outlineLevel="0" collapsed="false">
      <c r="A3298" s="33" t="s">
        <v>3531</v>
      </c>
      <c r="B3298" s="33" t="b">
        <f aca="false">_xlfn.ISFORMULA(Sensitivity!G6)</f>
        <v>1</v>
      </c>
    </row>
    <row r="3299" customFormat="false" ht="22" hidden="false" customHeight="true" outlineLevel="0" collapsed="false">
      <c r="A3299" s="33" t="s">
        <v>3532</v>
      </c>
      <c r="B3299" s="33" t="b">
        <f aca="false">_xlfn.ISFORMULA(Sensitivity!H6)</f>
        <v>1</v>
      </c>
    </row>
    <row r="3300" customFormat="false" ht="22" hidden="false" customHeight="true" outlineLevel="0" collapsed="false">
      <c r="A3300" s="33" t="s">
        <v>3533</v>
      </c>
      <c r="B3300" s="33" t="b">
        <f aca="false">_xlfn.ISFORMULA(Sensitivity!I6)</f>
        <v>1</v>
      </c>
    </row>
    <row r="3301" customFormat="false" ht="22" hidden="false" customHeight="true" outlineLevel="0" collapsed="false">
      <c r="A3301" s="33" t="s">
        <v>3534</v>
      </c>
      <c r="B3301" s="33" t="b">
        <f aca="false">_xlfn.ISFORMULA(Sensitivity!J6)</f>
        <v>1</v>
      </c>
    </row>
    <row r="3302" customFormat="false" ht="22" hidden="false" customHeight="true" outlineLevel="0" collapsed="false">
      <c r="A3302" s="33" t="s">
        <v>3535</v>
      </c>
      <c r="B3302" s="33" t="b">
        <f aca="false">_xlfn.ISFORMULA(Sensitivity!D7)</f>
        <v>1</v>
      </c>
    </row>
    <row r="3303" customFormat="false" ht="22" hidden="false" customHeight="true" outlineLevel="0" collapsed="false">
      <c r="A3303" s="33" t="s">
        <v>3536</v>
      </c>
      <c r="B3303" s="33" t="b">
        <f aca="false">_xlfn.ISFORMULA(Sensitivity!E7)</f>
        <v>1</v>
      </c>
    </row>
    <row r="3304" customFormat="false" ht="22" hidden="false" customHeight="true" outlineLevel="0" collapsed="false">
      <c r="A3304" s="33" t="s">
        <v>3537</v>
      </c>
      <c r="B3304" s="33" t="b">
        <f aca="false">_xlfn.ISFORMULA(Sensitivity!F7)</f>
        <v>1</v>
      </c>
    </row>
    <row r="3305" customFormat="false" ht="22" hidden="false" customHeight="true" outlineLevel="0" collapsed="false">
      <c r="A3305" s="33" t="s">
        <v>3538</v>
      </c>
      <c r="B3305" s="33" t="b">
        <f aca="false">_xlfn.ISFORMULA(Sensitivity!G7)</f>
        <v>1</v>
      </c>
    </row>
    <row r="3306" customFormat="false" ht="22" hidden="false" customHeight="true" outlineLevel="0" collapsed="false">
      <c r="A3306" s="33" t="s">
        <v>3539</v>
      </c>
      <c r="B3306" s="33" t="b">
        <f aca="false">_xlfn.ISFORMULA(Sensitivity!H7)</f>
        <v>1</v>
      </c>
    </row>
    <row r="3307" customFormat="false" ht="22" hidden="false" customHeight="true" outlineLevel="0" collapsed="false">
      <c r="A3307" s="33" t="s">
        <v>3540</v>
      </c>
      <c r="B3307" s="33" t="b">
        <f aca="false">_xlfn.ISFORMULA(Sensitivity!I7)</f>
        <v>1</v>
      </c>
    </row>
    <row r="3308" customFormat="false" ht="22" hidden="false" customHeight="true" outlineLevel="0" collapsed="false">
      <c r="A3308" s="33" t="s">
        <v>3541</v>
      </c>
      <c r="B3308" s="33" t="b">
        <f aca="false">_xlfn.ISFORMULA(Sensitivity!J7)</f>
        <v>1</v>
      </c>
    </row>
    <row r="3309" customFormat="false" ht="22" hidden="false" customHeight="true" outlineLevel="0" collapsed="false">
      <c r="A3309" s="33" t="s">
        <v>3542</v>
      </c>
      <c r="B3309" s="33" t="b">
        <f aca="false">_xlfn.ISFORMULA(Sensitivity!D8)</f>
        <v>1</v>
      </c>
    </row>
    <row r="3310" customFormat="false" ht="22" hidden="false" customHeight="true" outlineLevel="0" collapsed="false">
      <c r="A3310" s="33" t="s">
        <v>3543</v>
      </c>
      <c r="B3310" s="33" t="b">
        <f aca="false">_xlfn.ISFORMULA(Sensitivity!E8)</f>
        <v>1</v>
      </c>
    </row>
    <row r="3311" customFormat="false" ht="22" hidden="false" customHeight="true" outlineLevel="0" collapsed="false">
      <c r="A3311" s="33" t="s">
        <v>3544</v>
      </c>
      <c r="B3311" s="33" t="b">
        <f aca="false">_xlfn.ISFORMULA(Sensitivity!F8)</f>
        <v>1</v>
      </c>
    </row>
    <row r="3312" customFormat="false" ht="22" hidden="false" customHeight="true" outlineLevel="0" collapsed="false">
      <c r="A3312" s="33" t="s">
        <v>3545</v>
      </c>
      <c r="B3312" s="33" t="b">
        <f aca="false">_xlfn.ISFORMULA(Sensitivity!G8)</f>
        <v>1</v>
      </c>
    </row>
    <row r="3313" customFormat="false" ht="22" hidden="false" customHeight="true" outlineLevel="0" collapsed="false">
      <c r="A3313" s="33" t="s">
        <v>3546</v>
      </c>
      <c r="B3313" s="33" t="b">
        <f aca="false">_xlfn.ISFORMULA(Sensitivity!H8)</f>
        <v>1</v>
      </c>
    </row>
    <row r="3314" customFormat="false" ht="22" hidden="false" customHeight="true" outlineLevel="0" collapsed="false">
      <c r="A3314" s="33" t="s">
        <v>3547</v>
      </c>
      <c r="B3314" s="33" t="b">
        <f aca="false">_xlfn.ISFORMULA(Sensitivity!I8)</f>
        <v>1</v>
      </c>
    </row>
    <row r="3315" customFormat="false" ht="22" hidden="false" customHeight="true" outlineLevel="0" collapsed="false">
      <c r="A3315" s="33" t="s">
        <v>3548</v>
      </c>
      <c r="B3315" s="33" t="b">
        <f aca="false">_xlfn.ISFORMULA(Sensitivity!J8)</f>
        <v>1</v>
      </c>
    </row>
    <row r="3316" customFormat="false" ht="22" hidden="false" customHeight="true" outlineLevel="0" collapsed="false">
      <c r="A3316" s="33" t="s">
        <v>3549</v>
      </c>
      <c r="B3316" s="33" t="b">
        <f aca="false">_xlfn.ISFORMULA(Sensitivity!D9)</f>
        <v>1</v>
      </c>
    </row>
    <row r="3317" customFormat="false" ht="22" hidden="false" customHeight="true" outlineLevel="0" collapsed="false">
      <c r="A3317" s="33" t="s">
        <v>3550</v>
      </c>
      <c r="B3317" s="33" t="b">
        <f aca="false">_xlfn.ISFORMULA(Sensitivity!E9)</f>
        <v>1</v>
      </c>
    </row>
    <row r="3318" customFormat="false" ht="22" hidden="false" customHeight="true" outlineLevel="0" collapsed="false">
      <c r="A3318" s="33" t="s">
        <v>3551</v>
      </c>
      <c r="B3318" s="33" t="b">
        <f aca="false">_xlfn.ISFORMULA(Sensitivity!F9)</f>
        <v>1</v>
      </c>
    </row>
    <row r="3319" customFormat="false" ht="22" hidden="false" customHeight="true" outlineLevel="0" collapsed="false">
      <c r="A3319" s="33" t="s">
        <v>3552</v>
      </c>
      <c r="B3319" s="33" t="b">
        <f aca="false">_xlfn.ISFORMULA(Sensitivity!G9)</f>
        <v>1</v>
      </c>
    </row>
    <row r="3320" customFormat="false" ht="22" hidden="false" customHeight="true" outlineLevel="0" collapsed="false">
      <c r="A3320" s="33" t="s">
        <v>3553</v>
      </c>
      <c r="B3320" s="33" t="b">
        <f aca="false">_xlfn.ISFORMULA(Sensitivity!H9)</f>
        <v>1</v>
      </c>
    </row>
    <row r="3321" customFormat="false" ht="22" hidden="false" customHeight="true" outlineLevel="0" collapsed="false">
      <c r="A3321" s="33" t="s">
        <v>3554</v>
      </c>
      <c r="B3321" s="33" t="b">
        <f aca="false">_xlfn.ISFORMULA(Sensitivity!I9)</f>
        <v>1</v>
      </c>
    </row>
    <row r="3322" customFormat="false" ht="22" hidden="false" customHeight="true" outlineLevel="0" collapsed="false">
      <c r="A3322" s="33" t="s">
        <v>3555</v>
      </c>
      <c r="B3322" s="33" t="b">
        <f aca="false">_xlfn.ISFORMULA(Sensitivity!J9)</f>
        <v>1</v>
      </c>
    </row>
    <row r="3323" customFormat="false" ht="22" hidden="false" customHeight="true" outlineLevel="0" collapsed="false">
      <c r="A3323" s="33" t="s">
        <v>3556</v>
      </c>
      <c r="B3323" s="33" t="b">
        <f aca="false">_xlfn.ISFORMULA(Sensitivity!D10)</f>
        <v>1</v>
      </c>
    </row>
    <row r="3324" customFormat="false" ht="22" hidden="false" customHeight="true" outlineLevel="0" collapsed="false">
      <c r="A3324" s="33" t="s">
        <v>3557</v>
      </c>
      <c r="B3324" s="33" t="b">
        <f aca="false">_xlfn.ISFORMULA(Sensitivity!E10)</f>
        <v>1</v>
      </c>
    </row>
    <row r="3325" customFormat="false" ht="22" hidden="false" customHeight="true" outlineLevel="0" collapsed="false">
      <c r="A3325" s="33" t="s">
        <v>3558</v>
      </c>
      <c r="B3325" s="33" t="b">
        <f aca="false">_xlfn.ISFORMULA(Sensitivity!F10)</f>
        <v>1</v>
      </c>
    </row>
    <row r="3326" customFormat="false" ht="22" hidden="false" customHeight="true" outlineLevel="0" collapsed="false">
      <c r="A3326" s="33" t="s">
        <v>3559</v>
      </c>
      <c r="B3326" s="33" t="b">
        <f aca="false">_xlfn.ISFORMULA(Sensitivity!G10)</f>
        <v>1</v>
      </c>
    </row>
    <row r="3327" customFormat="false" ht="22" hidden="false" customHeight="true" outlineLevel="0" collapsed="false">
      <c r="A3327" s="33" t="s">
        <v>3560</v>
      </c>
      <c r="B3327" s="33" t="b">
        <f aca="false">_xlfn.ISFORMULA(Sensitivity!H10)</f>
        <v>1</v>
      </c>
    </row>
    <row r="3328" customFormat="false" ht="22" hidden="false" customHeight="true" outlineLevel="0" collapsed="false">
      <c r="A3328" s="33" t="s">
        <v>3561</v>
      </c>
      <c r="B3328" s="33" t="b">
        <f aca="false">_xlfn.ISFORMULA(Sensitivity!I10)</f>
        <v>1</v>
      </c>
    </row>
    <row r="3329" customFormat="false" ht="22" hidden="false" customHeight="true" outlineLevel="0" collapsed="false">
      <c r="A3329" s="33" t="s">
        <v>3562</v>
      </c>
      <c r="B3329" s="33" t="b">
        <f aca="false">_xlfn.ISFORMULA(Sensitivity!J10)</f>
        <v>1</v>
      </c>
    </row>
    <row r="3330" customFormat="false" ht="22" hidden="false" customHeight="true" outlineLevel="0" collapsed="false">
      <c r="A3330" s="33" t="s">
        <v>3563</v>
      </c>
      <c r="B3330" s="33" t="b">
        <f aca="false">_xlfn.ISFORMULA(Sensitivity!D11)</f>
        <v>1</v>
      </c>
    </row>
    <row r="3331" customFormat="false" ht="22" hidden="false" customHeight="true" outlineLevel="0" collapsed="false">
      <c r="A3331" s="33" t="s">
        <v>3564</v>
      </c>
      <c r="B3331" s="33" t="b">
        <f aca="false">_xlfn.ISFORMULA(Sensitivity!E11)</f>
        <v>1</v>
      </c>
    </row>
    <row r="3332" customFormat="false" ht="22" hidden="false" customHeight="true" outlineLevel="0" collapsed="false">
      <c r="A3332" s="33" t="s">
        <v>3565</v>
      </c>
      <c r="B3332" s="33" t="b">
        <f aca="false">_xlfn.ISFORMULA(Sensitivity!F11)</f>
        <v>1</v>
      </c>
    </row>
    <row r="3333" customFormat="false" ht="22" hidden="false" customHeight="true" outlineLevel="0" collapsed="false">
      <c r="A3333" s="33" t="s">
        <v>3566</v>
      </c>
      <c r="B3333" s="33" t="b">
        <f aca="false">_xlfn.ISFORMULA(Sensitivity!G11)</f>
        <v>1</v>
      </c>
    </row>
    <row r="3334" customFormat="false" ht="22" hidden="false" customHeight="true" outlineLevel="0" collapsed="false">
      <c r="A3334" s="33" t="s">
        <v>3567</v>
      </c>
      <c r="B3334" s="33" t="b">
        <f aca="false">_xlfn.ISFORMULA(Sensitivity!H11)</f>
        <v>1</v>
      </c>
    </row>
    <row r="3335" customFormat="false" ht="22" hidden="false" customHeight="true" outlineLevel="0" collapsed="false">
      <c r="A3335" s="33" t="s">
        <v>3568</v>
      </c>
      <c r="B3335" s="33" t="b">
        <f aca="false">_xlfn.ISFORMULA(Sensitivity!I11)</f>
        <v>1</v>
      </c>
    </row>
    <row r="3336" customFormat="false" ht="22" hidden="false" customHeight="true" outlineLevel="0" collapsed="false">
      <c r="A3336" s="33" t="s">
        <v>3569</v>
      </c>
      <c r="B3336" s="33" t="b">
        <f aca="false">_xlfn.ISFORMULA(Sensitivity!J11)</f>
        <v>1</v>
      </c>
    </row>
    <row r="3337" customFormat="false" ht="22" hidden="false" customHeight="true" outlineLevel="0" collapsed="false">
      <c r="A3337" s="33" t="s">
        <v>3570</v>
      </c>
      <c r="B3337" s="33" t="b">
        <f aca="false">_xlfn.ISFORMULA(Sensitivity!D12)</f>
        <v>1</v>
      </c>
    </row>
    <row r="3338" customFormat="false" ht="22" hidden="false" customHeight="true" outlineLevel="0" collapsed="false">
      <c r="A3338" s="33" t="s">
        <v>3571</v>
      </c>
      <c r="B3338" s="33" t="b">
        <f aca="false">_xlfn.ISFORMULA(Sensitivity!E12)</f>
        <v>1</v>
      </c>
    </row>
    <row r="3339" customFormat="false" ht="22" hidden="false" customHeight="true" outlineLevel="0" collapsed="false">
      <c r="A3339" s="33" t="s">
        <v>3572</v>
      </c>
      <c r="B3339" s="33" t="b">
        <f aca="false">_xlfn.ISFORMULA(Sensitivity!F12)</f>
        <v>1</v>
      </c>
    </row>
    <row r="3340" customFormat="false" ht="22" hidden="false" customHeight="true" outlineLevel="0" collapsed="false">
      <c r="A3340" s="33" t="s">
        <v>3573</v>
      </c>
      <c r="B3340" s="33" t="b">
        <f aca="false">_xlfn.ISFORMULA(Sensitivity!G12)</f>
        <v>1</v>
      </c>
    </row>
    <row r="3341" customFormat="false" ht="22" hidden="false" customHeight="true" outlineLevel="0" collapsed="false">
      <c r="A3341" s="33" t="s">
        <v>3574</v>
      </c>
      <c r="B3341" s="33" t="b">
        <f aca="false">_xlfn.ISFORMULA(Sensitivity!H12)</f>
        <v>1</v>
      </c>
    </row>
    <row r="3342" customFormat="false" ht="22" hidden="false" customHeight="true" outlineLevel="0" collapsed="false">
      <c r="A3342" s="33" t="s">
        <v>3575</v>
      </c>
      <c r="B3342" s="33" t="b">
        <f aca="false">_xlfn.ISFORMULA(Sensitivity!I12)</f>
        <v>1</v>
      </c>
    </row>
    <row r="3343" customFormat="false" ht="22" hidden="false" customHeight="true" outlineLevel="0" collapsed="false">
      <c r="A3343" s="33" t="s">
        <v>3576</v>
      </c>
      <c r="B3343" s="33" t="b">
        <f aca="false">_xlfn.ISFORMULA(Sensitivity!J12)</f>
        <v>1</v>
      </c>
    </row>
    <row r="3344" customFormat="false" ht="22" hidden="false" customHeight="true" outlineLevel="0" collapsed="false">
      <c r="A3344" s="33" t="s">
        <v>3577</v>
      </c>
      <c r="B3344" s="33" t="b">
        <f aca="false">_xlfn.ISFORMULA(Sensitivity!D13)</f>
        <v>1</v>
      </c>
    </row>
    <row r="3345" customFormat="false" ht="22" hidden="false" customHeight="true" outlineLevel="0" collapsed="false">
      <c r="A3345" s="33" t="s">
        <v>3578</v>
      </c>
      <c r="B3345" s="33" t="b">
        <f aca="false">_xlfn.ISFORMULA(Sensitivity!E13)</f>
        <v>1</v>
      </c>
    </row>
    <row r="3346" customFormat="false" ht="22" hidden="false" customHeight="true" outlineLevel="0" collapsed="false">
      <c r="A3346" s="33" t="s">
        <v>3579</v>
      </c>
      <c r="B3346" s="33" t="b">
        <f aca="false">_xlfn.ISFORMULA(Sensitivity!F13)</f>
        <v>1</v>
      </c>
    </row>
    <row r="3347" customFormat="false" ht="22" hidden="false" customHeight="true" outlineLevel="0" collapsed="false">
      <c r="A3347" s="33" t="s">
        <v>3580</v>
      </c>
      <c r="B3347" s="33" t="b">
        <f aca="false">_xlfn.ISFORMULA(Sensitivity!G13)</f>
        <v>1</v>
      </c>
    </row>
    <row r="3348" customFormat="false" ht="22" hidden="false" customHeight="true" outlineLevel="0" collapsed="false">
      <c r="A3348" s="33" t="s">
        <v>3581</v>
      </c>
      <c r="B3348" s="33" t="b">
        <f aca="false">_xlfn.ISFORMULA(Sensitivity!H13)</f>
        <v>1</v>
      </c>
    </row>
    <row r="3349" customFormat="false" ht="22" hidden="false" customHeight="true" outlineLevel="0" collapsed="false">
      <c r="A3349" s="33" t="s">
        <v>3582</v>
      </c>
      <c r="B3349" s="33" t="b">
        <f aca="false">_xlfn.ISFORMULA(Sensitivity!I13)</f>
        <v>1</v>
      </c>
    </row>
    <row r="3350" customFormat="false" ht="22" hidden="false" customHeight="true" outlineLevel="0" collapsed="false">
      <c r="A3350" s="33" t="s">
        <v>3583</v>
      </c>
      <c r="B3350" s="33" t="b">
        <f aca="false">_xlfn.ISFORMULA(Sensitivity!J13)</f>
        <v>1</v>
      </c>
    </row>
    <row r="3351" customFormat="false" ht="22" hidden="false" customHeight="true" outlineLevel="0" collapsed="false">
      <c r="A3351" s="33" t="s">
        <v>3584</v>
      </c>
      <c r="B3351" s="33" t="b">
        <f aca="false">_xlfn.ISFORMULA(Sensitivity!D14)</f>
        <v>1</v>
      </c>
    </row>
    <row r="3352" customFormat="false" ht="22" hidden="false" customHeight="true" outlineLevel="0" collapsed="false">
      <c r="A3352" s="33" t="s">
        <v>3585</v>
      </c>
      <c r="B3352" s="33" t="b">
        <f aca="false">_xlfn.ISFORMULA(Sensitivity!E14)</f>
        <v>1</v>
      </c>
    </row>
    <row r="3353" customFormat="false" ht="22" hidden="false" customHeight="true" outlineLevel="0" collapsed="false">
      <c r="A3353" s="33" t="s">
        <v>3586</v>
      </c>
      <c r="B3353" s="33" t="b">
        <f aca="false">_xlfn.ISFORMULA(Sensitivity!F14)</f>
        <v>1</v>
      </c>
    </row>
    <row r="3354" customFormat="false" ht="22" hidden="false" customHeight="true" outlineLevel="0" collapsed="false">
      <c r="A3354" s="33" t="s">
        <v>3587</v>
      </c>
      <c r="B3354" s="33" t="b">
        <f aca="false">_xlfn.ISFORMULA(Sensitivity!G14)</f>
        <v>1</v>
      </c>
    </row>
    <row r="3355" customFormat="false" ht="22" hidden="false" customHeight="true" outlineLevel="0" collapsed="false">
      <c r="A3355" s="33" t="s">
        <v>3588</v>
      </c>
      <c r="B3355" s="33" t="b">
        <f aca="false">_xlfn.ISFORMULA(Sensitivity!H14)</f>
        <v>1</v>
      </c>
    </row>
    <row r="3356" customFormat="false" ht="22" hidden="false" customHeight="true" outlineLevel="0" collapsed="false">
      <c r="A3356" s="33" t="s">
        <v>3589</v>
      </c>
      <c r="B3356" s="33" t="b">
        <f aca="false">_xlfn.ISFORMULA(Sensitivity!I14)</f>
        <v>1</v>
      </c>
    </row>
    <row r="3357" customFormat="false" ht="22" hidden="false" customHeight="true" outlineLevel="0" collapsed="false">
      <c r="A3357" s="33" t="s">
        <v>3590</v>
      </c>
      <c r="B3357" s="33" t="b">
        <f aca="false">_xlfn.ISFORMULA(Sensitivity!J14)</f>
        <v>1</v>
      </c>
    </row>
    <row r="3358" customFormat="false" ht="22" hidden="false" customHeight="true" outlineLevel="0" collapsed="false">
      <c r="A3358" s="33" t="s">
        <v>3591</v>
      </c>
      <c r="B3358" s="33" t="b">
        <f aca="false">_xlfn.ISFORMULA(Sensitivity!D20)</f>
        <v>1</v>
      </c>
    </row>
    <row r="3359" customFormat="false" ht="22" hidden="false" customHeight="true" outlineLevel="0" collapsed="false">
      <c r="A3359" s="33" t="s">
        <v>3592</v>
      </c>
      <c r="B3359" s="33" t="b">
        <f aca="false">_xlfn.ISFORMULA(Sensitivity!E20)</f>
        <v>1</v>
      </c>
    </row>
    <row r="3360" customFormat="false" ht="22" hidden="false" customHeight="true" outlineLevel="0" collapsed="false">
      <c r="A3360" s="33" t="s">
        <v>3593</v>
      </c>
      <c r="B3360" s="33" t="b">
        <f aca="false">_xlfn.ISFORMULA(Sensitivity!F20)</f>
        <v>1</v>
      </c>
    </row>
    <row r="3361" customFormat="false" ht="22" hidden="false" customHeight="true" outlineLevel="0" collapsed="false">
      <c r="A3361" s="33" t="s">
        <v>3594</v>
      </c>
      <c r="B3361" s="33" t="b">
        <f aca="false">_xlfn.ISFORMULA(Sensitivity!G20)</f>
        <v>1</v>
      </c>
    </row>
    <row r="3362" customFormat="false" ht="22" hidden="false" customHeight="true" outlineLevel="0" collapsed="false">
      <c r="A3362" s="33" t="s">
        <v>3595</v>
      </c>
      <c r="B3362" s="33" t="b">
        <f aca="false">_xlfn.ISFORMULA(Sensitivity!D21)</f>
        <v>1</v>
      </c>
    </row>
    <row r="3363" customFormat="false" ht="22" hidden="false" customHeight="true" outlineLevel="0" collapsed="false">
      <c r="A3363" s="33" t="s">
        <v>3596</v>
      </c>
      <c r="B3363" s="33" t="b">
        <f aca="false">_xlfn.ISFORMULA(Sensitivity!E21)</f>
        <v>1</v>
      </c>
    </row>
    <row r="3364" customFormat="false" ht="22" hidden="false" customHeight="true" outlineLevel="0" collapsed="false">
      <c r="A3364" s="33" t="s">
        <v>3597</v>
      </c>
      <c r="B3364" s="33" t="b">
        <f aca="false">_xlfn.ISFORMULA(Sensitivity!F21)</f>
        <v>1</v>
      </c>
    </row>
    <row r="3365" customFormat="false" ht="22" hidden="false" customHeight="true" outlineLevel="0" collapsed="false">
      <c r="A3365" s="33" t="s">
        <v>3598</v>
      </c>
      <c r="B3365" s="33" t="b">
        <f aca="false">_xlfn.ISFORMULA(Sensitivity!G21)</f>
        <v>1</v>
      </c>
    </row>
    <row r="3366" customFormat="false" ht="22" hidden="false" customHeight="true" outlineLevel="0" collapsed="false">
      <c r="A3366" s="33" t="s">
        <v>3599</v>
      </c>
      <c r="B3366" s="33" t="b">
        <f aca="false">_xlfn.ISFORMULA(Sensitivity!D22)</f>
        <v>1</v>
      </c>
    </row>
    <row r="3367" customFormat="false" ht="22" hidden="false" customHeight="true" outlineLevel="0" collapsed="false">
      <c r="A3367" s="33" t="s">
        <v>3600</v>
      </c>
      <c r="B3367" s="33" t="b">
        <f aca="false">_xlfn.ISFORMULA(Sensitivity!E22)</f>
        <v>1</v>
      </c>
    </row>
    <row r="3368" customFormat="false" ht="22" hidden="false" customHeight="true" outlineLevel="0" collapsed="false">
      <c r="A3368" s="33" t="s">
        <v>3601</v>
      </c>
      <c r="B3368" s="33" t="b">
        <f aca="false">_xlfn.ISFORMULA(Sensitivity!F22)</f>
        <v>1</v>
      </c>
    </row>
    <row r="3369" customFormat="false" ht="22" hidden="false" customHeight="true" outlineLevel="0" collapsed="false">
      <c r="A3369" s="33" t="s">
        <v>3602</v>
      </c>
      <c r="B3369" s="33" t="b">
        <f aca="false">_xlfn.ISFORMULA(Sensitivity!G22)</f>
        <v>1</v>
      </c>
    </row>
    <row r="3370" customFormat="false" ht="22" hidden="false" customHeight="true" outlineLevel="0" collapsed="false">
      <c r="A3370" s="33" t="s">
        <v>3603</v>
      </c>
      <c r="B3370" s="33" t="b">
        <f aca="false">_xlfn.ISFORMULA(Sensitivity!D23)</f>
        <v>1</v>
      </c>
    </row>
    <row r="3371" customFormat="false" ht="22" hidden="false" customHeight="true" outlineLevel="0" collapsed="false">
      <c r="A3371" s="33" t="s">
        <v>3604</v>
      </c>
      <c r="B3371" s="33" t="b">
        <f aca="false">_xlfn.ISFORMULA(Sensitivity!E23)</f>
        <v>1</v>
      </c>
    </row>
    <row r="3372" customFormat="false" ht="22" hidden="false" customHeight="true" outlineLevel="0" collapsed="false">
      <c r="A3372" s="33" t="s">
        <v>3605</v>
      </c>
      <c r="B3372" s="33" t="b">
        <f aca="false">_xlfn.ISFORMULA(Sensitivity!F23)</f>
        <v>1</v>
      </c>
    </row>
    <row r="3373" customFormat="false" ht="22" hidden="false" customHeight="true" outlineLevel="0" collapsed="false">
      <c r="A3373" s="33" t="s">
        <v>3606</v>
      </c>
      <c r="B3373" s="33" t="b">
        <f aca="false">_xlfn.ISFORMULA(Sensitivity!G23)</f>
        <v>1</v>
      </c>
    </row>
    <row r="3374" customFormat="false" ht="22" hidden="false" customHeight="true" outlineLevel="0" collapsed="false">
      <c r="A3374" s="33" t="s">
        <v>3607</v>
      </c>
      <c r="B3374" s="33" t="b">
        <f aca="false">_xlfn.ISFORMULA(Sensitivity!D24)</f>
        <v>1</v>
      </c>
    </row>
    <row r="3375" customFormat="false" ht="22" hidden="false" customHeight="true" outlineLevel="0" collapsed="false">
      <c r="A3375" s="33" t="s">
        <v>3608</v>
      </c>
      <c r="B3375" s="33" t="b">
        <f aca="false">_xlfn.ISFORMULA(Sensitivity!E24)</f>
        <v>1</v>
      </c>
    </row>
    <row r="3376" customFormat="false" ht="22" hidden="false" customHeight="true" outlineLevel="0" collapsed="false">
      <c r="A3376" s="33" t="s">
        <v>3609</v>
      </c>
      <c r="B3376" s="33" t="b">
        <f aca="false">_xlfn.ISFORMULA(Sensitivity!F24)</f>
        <v>1</v>
      </c>
    </row>
    <row r="3377" customFormat="false" ht="22" hidden="false" customHeight="true" outlineLevel="0" collapsed="false">
      <c r="A3377" s="33" t="s">
        <v>3610</v>
      </c>
      <c r="B3377" s="33" t="b">
        <f aca="false">_xlfn.ISFORMULA(Sensitivity!G24)</f>
        <v>1</v>
      </c>
    </row>
    <row r="3378" customFormat="false" ht="22" hidden="false" customHeight="true" outlineLevel="0" collapsed="false">
      <c r="A3378" s="33" t="s">
        <v>3611</v>
      </c>
      <c r="B3378" s="33" t="b">
        <f aca="false">_xlfn.ISFORMULA(Sensitivity!D25)</f>
        <v>1</v>
      </c>
    </row>
    <row r="3379" customFormat="false" ht="22" hidden="false" customHeight="true" outlineLevel="0" collapsed="false">
      <c r="A3379" s="33" t="s">
        <v>3612</v>
      </c>
      <c r="B3379" s="33" t="b">
        <f aca="false">_xlfn.ISFORMULA(Sensitivity!E25)</f>
        <v>1</v>
      </c>
    </row>
    <row r="3380" customFormat="false" ht="22" hidden="false" customHeight="true" outlineLevel="0" collapsed="false">
      <c r="A3380" s="33" t="s">
        <v>3613</v>
      </c>
      <c r="B3380" s="33" t="b">
        <f aca="false">_xlfn.ISFORMULA(Sensitivity!F25)</f>
        <v>1</v>
      </c>
    </row>
    <row r="3381" customFormat="false" ht="22" hidden="false" customHeight="true" outlineLevel="0" collapsed="false">
      <c r="A3381" s="33" t="s">
        <v>3614</v>
      </c>
      <c r="B3381" s="33" t="b">
        <f aca="false">_xlfn.ISFORMULA(Sensitivity!G25)</f>
        <v>1</v>
      </c>
    </row>
    <row r="3382" customFormat="false" ht="22" hidden="false" customHeight="true" outlineLevel="0" collapsed="false">
      <c r="A3382" s="33" t="s">
        <v>3615</v>
      </c>
      <c r="B3382" s="33" t="b">
        <f aca="false">_xlfn.ISFORMULA(Sensitivity!D26)</f>
        <v>1</v>
      </c>
    </row>
    <row r="3383" customFormat="false" ht="22" hidden="false" customHeight="true" outlineLevel="0" collapsed="false">
      <c r="A3383" s="33" t="s">
        <v>3616</v>
      </c>
      <c r="B3383" s="33" t="b">
        <f aca="false">_xlfn.ISFORMULA(Sensitivity!E26)</f>
        <v>1</v>
      </c>
    </row>
    <row r="3384" customFormat="false" ht="22" hidden="false" customHeight="true" outlineLevel="0" collapsed="false">
      <c r="A3384" s="33" t="s">
        <v>3617</v>
      </c>
      <c r="B3384" s="33" t="b">
        <f aca="false">_xlfn.ISFORMULA(Sensitivity!F26)</f>
        <v>1</v>
      </c>
    </row>
    <row r="3385" customFormat="false" ht="22" hidden="false" customHeight="true" outlineLevel="0" collapsed="false">
      <c r="A3385" s="33" t="s">
        <v>3618</v>
      </c>
      <c r="B3385" s="33" t="b">
        <f aca="false">_xlfn.ISFORMULA(Sensitivity!G26)</f>
        <v>1</v>
      </c>
    </row>
    <row r="3386" customFormat="false" ht="22" hidden="false" customHeight="true" outlineLevel="0" collapsed="false">
      <c r="A3386" s="33" t="s">
        <v>3619</v>
      </c>
      <c r="B3386" s="33" t="b">
        <f aca="false">_xlfn.ISFORMULA(Sensitivity!D27)</f>
        <v>1</v>
      </c>
    </row>
    <row r="3387" customFormat="false" ht="22" hidden="false" customHeight="true" outlineLevel="0" collapsed="false">
      <c r="A3387" s="33" t="s">
        <v>3620</v>
      </c>
      <c r="B3387" s="33" t="b">
        <f aca="false">_xlfn.ISFORMULA(Sensitivity!E27)</f>
        <v>1</v>
      </c>
    </row>
    <row r="3388" customFormat="false" ht="22" hidden="false" customHeight="true" outlineLevel="0" collapsed="false">
      <c r="A3388" s="33" t="s">
        <v>3621</v>
      </c>
      <c r="B3388" s="33" t="b">
        <f aca="false">_xlfn.ISFORMULA(Sensitivity!F27)</f>
        <v>1</v>
      </c>
    </row>
    <row r="3389" customFormat="false" ht="22" hidden="false" customHeight="true" outlineLevel="0" collapsed="false">
      <c r="A3389" s="33" t="s">
        <v>3622</v>
      </c>
      <c r="B3389" s="33" t="b">
        <f aca="false">_xlfn.ISFORMULA(Sensitivity!G27)</f>
        <v>1</v>
      </c>
    </row>
    <row r="3390" customFormat="false" ht="22" hidden="false" customHeight="true" outlineLevel="0" collapsed="false">
      <c r="A3390" s="33" t="s">
        <v>3623</v>
      </c>
      <c r="B3390" s="33" t="b">
        <f aca="false">_xlfn.ISFORMULA(Sensitivity!D28)</f>
        <v>1</v>
      </c>
    </row>
    <row r="3391" customFormat="false" ht="22" hidden="false" customHeight="true" outlineLevel="0" collapsed="false">
      <c r="A3391" s="33" t="s">
        <v>3624</v>
      </c>
      <c r="B3391" s="33" t="b">
        <f aca="false">_xlfn.ISFORMULA(Sensitivity!E28)</f>
        <v>1</v>
      </c>
    </row>
    <row r="3392" customFormat="false" ht="22" hidden="false" customHeight="true" outlineLevel="0" collapsed="false">
      <c r="A3392" s="33" t="s">
        <v>3625</v>
      </c>
      <c r="B3392" s="33" t="b">
        <f aca="false">_xlfn.ISFORMULA(Sensitivity!F28)</f>
        <v>1</v>
      </c>
    </row>
    <row r="3393" customFormat="false" ht="22" hidden="false" customHeight="true" outlineLevel="0" collapsed="false">
      <c r="A3393" s="33" t="s">
        <v>3626</v>
      </c>
      <c r="B3393" s="33" t="b">
        <f aca="false">_xlfn.ISFORMULA(Sensitivity!G28)</f>
        <v>1</v>
      </c>
    </row>
  </sheetData>
  <sheetProtection sheet="true" objects="true" scenarios="true" autoFilter="false"/>
  <mergeCells count="4">
    <mergeCell ref="A2:G2"/>
    <mergeCell ref="A4:G4"/>
    <mergeCell ref="D18:G20"/>
    <mergeCell ref="D22:G25"/>
  </mergeCells>
  <conditionalFormatting sqref="B6:B22">
    <cfRule type="containsText" priority="2" operator="containsText" aboveAverage="0" equalAverage="0" bottom="0" percent="0" rank="0" text="ERROR" dxfId="55">
      <formula>NOT(ISERROR(SEARCH("ERROR",B6)))</formula>
    </cfRule>
    <cfRule type="containsText" priority="3" operator="containsText" aboveAverage="0" equalAverage="0" bottom="0" percent="0" rank="0" text="CHECK" dxfId="56">
      <formula>NOT(ISERROR(SEARCH("CHECK",B6)))</formula>
    </cfRule>
    <cfRule type="containsText" priority="4" operator="containsText" aboveAverage="0" equalAverage="0" bottom="0" percent="0" rank="0" text="BLOCKED" dxfId="57">
      <formula>NOT(ISERROR(SEARCH("BLOCKED",B6)))</formula>
    </cfRule>
    <cfRule type="containsText" priority="5" operator="containsText" aboveAverage="0" equalAverage="0" bottom="0" percent="0" rank="0" text="HOLD" dxfId="58">
      <formula>NOT(ISERROR(SEARCH("HOLD",B6)))</formula>
    </cfRule>
    <cfRule type="containsText" priority="6" operator="containsText" aboveAverage="0" equalAverage="0" bottom="0" percent="0" rank="0" text="REVIEW" dxfId="59">
      <formula>NOT(ISERROR(SEARCH("REVIEW",B6)))</formula>
    </cfRule>
    <cfRule type="containsText" priority="7" operator="containsText" aboveAverage="0" equalAverage="0" bottom="0" percent="0" rank="0" text="OUTSIDE" dxfId="60">
      <formula>NOT(ISERROR(SEARCH("OUTSIDE",B6)))</formula>
    </cfRule>
  </conditionalFormatting>
  <conditionalFormatting sqref="B30:B3393">
    <cfRule type="cellIs" priority="8" operator="equal" aboveAverage="0" equalAverage="0" bottom="0" percent="0" rank="0" text="" dxfId="61">
      <formula>FALSE()</formula>
    </cfRule>
  </conditionalFormatting>
  <dataValidations count="4">
    <dataValidation allowBlank="true" error="Record actual review only. Numerical test success does not complete independent formula or finance review." errorStyle="stop" errorTitle="Use the list" operator="between" prompt="Record actual review only. Numerical test success does not complete independent formula or finance review." promptTitle="Choose a value" showDropDown="false" showErrorMessage="true" showInputMessage="true" sqref="B16" type="list">
      <formula1>"Not run,Passed,Failed"</formula1>
      <formula2>0</formula2>
    </dataValidation>
    <dataValidation allowBlank="true" error="Record actual review only. Numerical test success does not complete independent formula or finance review." errorStyle="stop" errorTitle="Use the list" operator="between" prompt="Record actual review only. Numerical test success does not complete independent formula or finance review." promptTitle="Choose a value" showDropDown="false" showErrorMessage="true" showInputMessage="true" sqref="B17" type="list">
      <formula1>"Not reviewed,Passed,Failed"</formula1>
      <formula2>0</formula2>
    </dataValidation>
    <dataValidation allowBlank="true" error="Record actual review only. Numerical test success does not complete independent formula or finance review." errorStyle="stop" errorTitle="Use the list" operator="between" prompt="Record actual review only. Numerical test success does not complete independent formula or finance review." promptTitle="Choose a value" showDropDown="false" showErrorMessage="true" showInputMessage="true" sqref="B18" type="list">
      <formula1>"Not reviewed,Passed,Failed"</formula1>
      <formula2>0</formula2>
    </dataValidation>
    <dataValidation allowBlank="true" error="Record actual review only. Numerical test success does not complete independent formula or finance review." errorStyle="stop" errorTitle="Use the list" operator="between" prompt="Record actual review only. Numerical test success does not complete independent formula or finance review." promptTitle="Choose a value" showDropDown="false" showErrorMessage="true" showInputMessage="true" sqref="B19" type="list">
      <formula1>"Not checked,Passed,Failed"</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37"/>
    <col collapsed="false" customWidth="true" hidden="false" outlineLevel="0" max="2" min="2" style="1" width="95"/>
    <col collapsed="false" customWidth="true" hidden="false" outlineLevel="0" max="3" min="3" style="1" width="66"/>
  </cols>
  <sheetData>
    <row r="1" customFormat="false" ht="25" hidden="false" customHeight="true" outlineLevel="0" collapsed="false">
      <c r="A1" s="2"/>
      <c r="B1" s="2"/>
      <c r="C1" s="2"/>
    </row>
    <row r="2" customFormat="false" ht="32" hidden="false" customHeight="true" outlineLevel="0" collapsed="false">
      <c r="A2" s="3" t="s">
        <v>3627</v>
      </c>
      <c r="B2" s="3"/>
      <c r="C2" s="3"/>
    </row>
    <row r="3" customFormat="false" ht="25" hidden="false" customHeight="true" outlineLevel="0" collapsed="false">
      <c r="A3" s="4"/>
      <c r="B3" s="4"/>
      <c r="C3" s="4"/>
    </row>
    <row r="4" customFormat="false" ht="28" hidden="false" customHeight="true" outlineLevel="0" collapsed="false">
      <c r="A4" s="5" t="s">
        <v>3628</v>
      </c>
      <c r="B4" s="5"/>
      <c r="C4" s="5"/>
    </row>
    <row r="5" customFormat="false" ht="66" hidden="false" customHeight="true" outlineLevel="0" collapsed="false">
      <c r="A5" s="6" t="s">
        <v>3629</v>
      </c>
      <c r="B5" s="6" t="s">
        <v>3630</v>
      </c>
      <c r="C5" s="6" t="s">
        <v>3631</v>
      </c>
    </row>
    <row r="6" customFormat="false" ht="84" hidden="false" customHeight="true" outlineLevel="0" collapsed="false">
      <c r="A6" s="7" t="s">
        <v>3632</v>
      </c>
      <c r="B6" s="7" t="s">
        <v>3633</v>
      </c>
      <c r="C6" s="7" t="s">
        <v>3634</v>
      </c>
    </row>
    <row r="7" customFormat="false" ht="84" hidden="false" customHeight="true" outlineLevel="0" collapsed="false">
      <c r="A7" s="7" t="s">
        <v>3635</v>
      </c>
      <c r="B7" s="7" t="s">
        <v>3636</v>
      </c>
      <c r="C7" s="7" t="s">
        <v>3637</v>
      </c>
    </row>
    <row r="8" customFormat="false" ht="84" hidden="false" customHeight="true" outlineLevel="0" collapsed="false">
      <c r="A8" s="7" t="s">
        <v>3638</v>
      </c>
      <c r="B8" s="7" t="s">
        <v>3639</v>
      </c>
      <c r="C8" s="7" t="s">
        <v>3640</v>
      </c>
    </row>
    <row r="9" customFormat="false" ht="84" hidden="false" customHeight="true" outlineLevel="0" collapsed="false">
      <c r="A9" s="7" t="s">
        <v>3641</v>
      </c>
      <c r="B9" s="7" t="s">
        <v>3642</v>
      </c>
      <c r="C9" s="7" t="s">
        <v>3643</v>
      </c>
    </row>
    <row r="10" customFormat="false" ht="84" hidden="false" customHeight="true" outlineLevel="0" collapsed="false">
      <c r="A10" s="7" t="s">
        <v>3644</v>
      </c>
      <c r="B10" s="7" t="s">
        <v>3645</v>
      </c>
      <c r="C10" s="7" t="s">
        <v>3646</v>
      </c>
    </row>
    <row r="11" customFormat="false" ht="84" hidden="false" customHeight="true" outlineLevel="0" collapsed="false">
      <c r="A11" s="7" t="s">
        <v>3647</v>
      </c>
      <c r="B11" s="7" t="s">
        <v>3648</v>
      </c>
      <c r="C11" s="7" t="s">
        <v>3649</v>
      </c>
    </row>
    <row r="12" customFormat="false" ht="84" hidden="false" customHeight="true" outlineLevel="0" collapsed="false">
      <c r="A12" s="7" t="s">
        <v>3650</v>
      </c>
      <c r="B12" s="7" t="s">
        <v>3651</v>
      </c>
      <c r="C12" s="7" t="s">
        <v>3652</v>
      </c>
    </row>
    <row r="13" customFormat="false" ht="84" hidden="false" customHeight="true" outlineLevel="0" collapsed="false">
      <c r="A13" s="7" t="s">
        <v>3653</v>
      </c>
      <c r="B13" s="7" t="s">
        <v>3654</v>
      </c>
      <c r="C13" s="7" t="s">
        <v>3655</v>
      </c>
    </row>
    <row r="14" customFormat="false" ht="25" hidden="false" customHeight="true" outlineLevel="0" collapsed="false">
      <c r="A14" s="2"/>
      <c r="B14" s="2"/>
      <c r="C14" s="2"/>
    </row>
    <row r="15" customFormat="false" ht="25" hidden="false" customHeight="true" outlineLevel="0" collapsed="false">
      <c r="A15" s="2"/>
      <c r="B15" s="2"/>
      <c r="C15" s="2"/>
    </row>
    <row r="16" customFormat="false" ht="25" hidden="false" customHeight="true" outlineLevel="0" collapsed="false">
      <c r="A16" s="2"/>
      <c r="B16" s="2"/>
      <c r="C16" s="2"/>
    </row>
    <row r="17" customFormat="false" ht="25" hidden="false" customHeight="true" outlineLevel="0" collapsed="false">
      <c r="A17" s="2"/>
      <c r="B17" s="2"/>
      <c r="C17" s="2"/>
    </row>
    <row r="18" customFormat="false" ht="25" hidden="false" customHeight="true" outlineLevel="0" collapsed="false">
      <c r="A18" s="2"/>
      <c r="B18" s="2"/>
      <c r="C18" s="2"/>
    </row>
    <row r="19" customFormat="false" ht="25" hidden="false" customHeight="true" outlineLevel="0" collapsed="false">
      <c r="A19" s="2"/>
      <c r="B19" s="2"/>
      <c r="C19" s="2"/>
    </row>
    <row r="20" customFormat="false" ht="25" hidden="false" customHeight="true" outlineLevel="0" collapsed="false">
      <c r="A20" s="2"/>
      <c r="B20" s="2"/>
      <c r="C20" s="2"/>
    </row>
    <row r="21" customFormat="false" ht="25" hidden="false" customHeight="true" outlineLevel="0" collapsed="false">
      <c r="A21" s="2"/>
      <c r="B21" s="2"/>
      <c r="C21" s="2"/>
    </row>
    <row r="22" customFormat="false" ht="25" hidden="false" customHeight="true" outlineLevel="0" collapsed="false">
      <c r="A22" s="2"/>
      <c r="B22" s="2"/>
      <c r="C22" s="2"/>
    </row>
    <row r="23" customFormat="false" ht="25" hidden="false" customHeight="true" outlineLevel="0" collapsed="false">
      <c r="A23" s="2"/>
      <c r="B23" s="2"/>
      <c r="C23" s="2"/>
    </row>
    <row r="24" customFormat="false" ht="25" hidden="false" customHeight="true" outlineLevel="0" collapsed="false">
      <c r="A24" s="2"/>
      <c r="B24" s="2"/>
      <c r="C24" s="2"/>
    </row>
    <row r="25" customFormat="false" ht="25" hidden="false" customHeight="true" outlineLevel="0" collapsed="false">
      <c r="A25" s="2"/>
      <c r="B25" s="2"/>
      <c r="C25" s="2"/>
    </row>
    <row r="26" customFormat="false" ht="25" hidden="false" customHeight="true" outlineLevel="0" collapsed="false">
      <c r="A26" s="2"/>
      <c r="B26" s="2"/>
      <c r="C26" s="2"/>
    </row>
    <row r="27" customFormat="false" ht="25" hidden="false" customHeight="true" outlineLevel="0" collapsed="false">
      <c r="A27" s="2"/>
      <c r="B27" s="2"/>
      <c r="C27" s="2"/>
    </row>
    <row r="28" customFormat="false" ht="25" hidden="false" customHeight="true" outlineLevel="0" collapsed="false">
      <c r="A28" s="2"/>
      <c r="B28" s="2"/>
      <c r="C28" s="2"/>
    </row>
    <row r="29" customFormat="false" ht="25" hidden="false" customHeight="true" outlineLevel="0" collapsed="false">
      <c r="A29" s="2"/>
      <c r="B29" s="2"/>
      <c r="C29" s="2"/>
    </row>
    <row r="30" customFormat="false" ht="25" hidden="false" customHeight="true" outlineLevel="0" collapsed="false">
      <c r="A30" s="2"/>
      <c r="B30" s="2"/>
      <c r="C30" s="2"/>
    </row>
    <row r="31" customFormat="false" ht="25" hidden="false" customHeight="true" outlineLevel="0" collapsed="false">
      <c r="A31" s="2"/>
      <c r="B31" s="2"/>
      <c r="C31" s="2"/>
    </row>
    <row r="32" customFormat="false" ht="25" hidden="false" customHeight="true" outlineLevel="0" collapsed="false">
      <c r="A32" s="2"/>
      <c r="B32" s="2"/>
      <c r="C32" s="2"/>
    </row>
    <row r="33" customFormat="false" ht="25" hidden="false" customHeight="true" outlineLevel="0" collapsed="false">
      <c r="A33" s="2"/>
      <c r="B33" s="2"/>
      <c r="C33" s="2"/>
    </row>
    <row r="34" customFormat="false" ht="25" hidden="false" customHeight="true" outlineLevel="0" collapsed="false">
      <c r="A34" s="2"/>
      <c r="B34" s="2"/>
      <c r="C34" s="2"/>
    </row>
    <row r="35" customFormat="false" ht="25" hidden="false" customHeight="true" outlineLevel="0" collapsed="false">
      <c r="A35" s="2"/>
      <c r="B35" s="2"/>
      <c r="C35" s="2"/>
    </row>
    <row r="36" customFormat="false" ht="25" hidden="false" customHeight="true" outlineLevel="0" collapsed="false">
      <c r="A36" s="2"/>
      <c r="B36" s="2"/>
      <c r="C36" s="2"/>
    </row>
    <row r="37" customFormat="false" ht="25" hidden="false" customHeight="true" outlineLevel="0" collapsed="false">
      <c r="A37" s="2"/>
      <c r="B37" s="2"/>
      <c r="C37" s="2"/>
    </row>
    <row r="38" customFormat="false" ht="25" hidden="false" customHeight="true" outlineLevel="0" collapsed="false">
      <c r="A38" s="2"/>
      <c r="B38" s="2"/>
      <c r="C38" s="2"/>
    </row>
    <row r="39" customFormat="false" ht="25" hidden="false" customHeight="true" outlineLevel="0" collapsed="false">
      <c r="A39" s="2"/>
      <c r="B39" s="2"/>
      <c r="C39" s="2"/>
    </row>
    <row r="40" customFormat="false" ht="25" hidden="false" customHeight="true" outlineLevel="0" collapsed="false">
      <c r="A40" s="2"/>
      <c r="B40" s="2"/>
      <c r="C40" s="2"/>
    </row>
    <row r="41" customFormat="false" ht="25" hidden="false" customHeight="true" outlineLevel="0" collapsed="false">
      <c r="A41" s="2"/>
      <c r="B41" s="2"/>
      <c r="C41" s="2"/>
    </row>
    <row r="42" customFormat="false" ht="25" hidden="false" customHeight="true" outlineLevel="0" collapsed="false">
      <c r="A42" s="2"/>
      <c r="B42" s="2"/>
      <c r="C42" s="2"/>
    </row>
    <row r="43" customFormat="false" ht="25" hidden="false" customHeight="true" outlineLevel="0" collapsed="false">
      <c r="A43" s="2"/>
      <c r="B43" s="2"/>
      <c r="C43" s="2"/>
    </row>
    <row r="44" customFormat="false" ht="25" hidden="false" customHeight="true" outlineLevel="0" collapsed="false">
      <c r="A44" s="2"/>
      <c r="B44" s="2"/>
      <c r="C44" s="2"/>
    </row>
    <row r="45" customFormat="false" ht="25" hidden="false" customHeight="true" outlineLevel="0" collapsed="false">
      <c r="A45" s="2"/>
      <c r="B45" s="2"/>
      <c r="C45" s="2"/>
    </row>
    <row r="46" customFormat="false" ht="25" hidden="false" customHeight="true" outlineLevel="0" collapsed="false">
      <c r="A46" s="2"/>
      <c r="B46" s="2"/>
      <c r="C46" s="2"/>
    </row>
    <row r="47" customFormat="false" ht="25" hidden="false" customHeight="true" outlineLevel="0" collapsed="false">
      <c r="A47" s="2"/>
      <c r="B47" s="2"/>
      <c r="C47" s="2"/>
    </row>
    <row r="48" customFormat="false" ht="25" hidden="false" customHeight="true" outlineLevel="0" collapsed="false">
      <c r="A48" s="2"/>
      <c r="B48" s="2"/>
      <c r="C48" s="2"/>
    </row>
    <row r="49" customFormat="false" ht="25" hidden="false" customHeight="true" outlineLevel="0" collapsed="false">
      <c r="A49" s="2"/>
      <c r="B49" s="2"/>
      <c r="C49" s="2"/>
    </row>
    <row r="50" customFormat="false" ht="25" hidden="false" customHeight="true" outlineLevel="0" collapsed="false">
      <c r="A50" s="2"/>
      <c r="B50" s="2"/>
      <c r="C50" s="2"/>
    </row>
    <row r="51" customFormat="false" ht="25" hidden="false" customHeight="true" outlineLevel="0" collapsed="false">
      <c r="A51" s="2"/>
      <c r="B51" s="2"/>
      <c r="C51" s="2"/>
    </row>
    <row r="52" customFormat="false" ht="25" hidden="false" customHeight="true" outlineLevel="0" collapsed="false">
      <c r="A52" s="2"/>
      <c r="B52" s="2"/>
      <c r="C52" s="2"/>
    </row>
    <row r="53" customFormat="false" ht="25" hidden="false" customHeight="true" outlineLevel="0" collapsed="false">
      <c r="A53" s="2"/>
      <c r="B53" s="2"/>
      <c r="C53" s="2"/>
    </row>
    <row r="54" customFormat="false" ht="25" hidden="false" customHeight="true" outlineLevel="0" collapsed="false">
      <c r="A54" s="2"/>
      <c r="B54" s="2"/>
      <c r="C54" s="2"/>
    </row>
    <row r="55" customFormat="false" ht="25" hidden="false" customHeight="true" outlineLevel="0" collapsed="false">
      <c r="A55" s="2"/>
      <c r="B55" s="2"/>
      <c r="C55" s="2"/>
    </row>
    <row r="56" customFormat="false" ht="25" hidden="false" customHeight="true" outlineLevel="0" collapsed="false">
      <c r="A56" s="2"/>
      <c r="B56" s="2"/>
      <c r="C56" s="2"/>
    </row>
    <row r="57" customFormat="false" ht="25" hidden="false" customHeight="true" outlineLevel="0" collapsed="false">
      <c r="A57" s="2"/>
      <c r="B57" s="2"/>
      <c r="C57" s="2"/>
    </row>
    <row r="58" customFormat="false" ht="25" hidden="false" customHeight="true" outlineLevel="0" collapsed="false">
      <c r="A58" s="2"/>
      <c r="B58" s="2"/>
      <c r="C58" s="2"/>
    </row>
    <row r="59" customFormat="false" ht="25" hidden="false" customHeight="true" outlineLevel="0" collapsed="false">
      <c r="A59" s="2"/>
      <c r="B59" s="2"/>
      <c r="C59" s="2"/>
    </row>
    <row r="60" customFormat="false" ht="25" hidden="false" customHeight="true" outlineLevel="0" collapsed="false">
      <c r="A60" s="2"/>
      <c r="B60" s="2"/>
      <c r="C60" s="2"/>
    </row>
    <row r="61" customFormat="false" ht="25" hidden="false" customHeight="true" outlineLevel="0" collapsed="false">
      <c r="A61" s="2"/>
      <c r="B61" s="2"/>
      <c r="C61" s="2"/>
    </row>
    <row r="62" customFormat="false" ht="25" hidden="false" customHeight="true" outlineLevel="0" collapsed="false">
      <c r="A62" s="2"/>
      <c r="B62" s="2"/>
      <c r="C62" s="2"/>
    </row>
    <row r="63" customFormat="false" ht="25" hidden="false" customHeight="true" outlineLevel="0" collapsed="false">
      <c r="A63" s="2"/>
      <c r="B63" s="2"/>
      <c r="C63" s="2"/>
    </row>
    <row r="64" customFormat="false" ht="25" hidden="false" customHeight="true" outlineLevel="0" collapsed="false">
      <c r="A64" s="2"/>
      <c r="B64" s="2"/>
      <c r="C64" s="2"/>
    </row>
    <row r="65" customFormat="false" ht="25" hidden="false" customHeight="true" outlineLevel="0" collapsed="false">
      <c r="A65" s="2"/>
      <c r="B65" s="2"/>
      <c r="C65" s="2"/>
    </row>
    <row r="66" customFormat="false" ht="25" hidden="false" customHeight="true" outlineLevel="0" collapsed="false">
      <c r="A66" s="2"/>
      <c r="B66" s="2"/>
      <c r="C66" s="2"/>
    </row>
    <row r="67" customFormat="false" ht="25" hidden="false" customHeight="true" outlineLevel="0" collapsed="false">
      <c r="A67" s="2"/>
      <c r="B67" s="2"/>
      <c r="C67" s="2"/>
    </row>
    <row r="68" customFormat="false" ht="25" hidden="false" customHeight="true" outlineLevel="0" collapsed="false">
      <c r="A68" s="2"/>
      <c r="B68" s="2"/>
      <c r="C68" s="2"/>
    </row>
    <row r="69" customFormat="false" ht="25" hidden="false" customHeight="true" outlineLevel="0" collapsed="false">
      <c r="A69" s="2"/>
      <c r="B69" s="2"/>
      <c r="C69" s="2"/>
    </row>
    <row r="70" customFormat="false" ht="25" hidden="false" customHeight="true" outlineLevel="0" collapsed="false">
      <c r="A70" s="2"/>
      <c r="B70" s="2"/>
      <c r="C70" s="2"/>
    </row>
    <row r="71" customFormat="false" ht="25" hidden="false" customHeight="true" outlineLevel="0" collapsed="false">
      <c r="A71" s="2"/>
      <c r="B71" s="2"/>
      <c r="C71" s="2"/>
    </row>
    <row r="72" customFormat="false" ht="25" hidden="false" customHeight="true" outlineLevel="0" collapsed="false">
      <c r="A72" s="2"/>
      <c r="B72" s="2"/>
      <c r="C72" s="2"/>
    </row>
    <row r="73" customFormat="false" ht="25" hidden="false" customHeight="true" outlineLevel="0" collapsed="false">
      <c r="A73" s="2"/>
      <c r="B73" s="2"/>
      <c r="C73" s="2"/>
    </row>
    <row r="74" customFormat="false" ht="25" hidden="false" customHeight="true" outlineLevel="0" collapsed="false">
      <c r="A74" s="2"/>
      <c r="B74" s="2"/>
      <c r="C74" s="2"/>
    </row>
    <row r="75" customFormat="false" ht="25" hidden="false" customHeight="true" outlineLevel="0" collapsed="false">
      <c r="A75" s="2"/>
      <c r="B75" s="2"/>
      <c r="C75" s="2"/>
    </row>
    <row r="76" customFormat="false" ht="25" hidden="false" customHeight="true" outlineLevel="0" collapsed="false">
      <c r="A76" s="2"/>
      <c r="B76" s="2"/>
      <c r="C76" s="2"/>
    </row>
    <row r="77" customFormat="false" ht="25" hidden="false" customHeight="true" outlineLevel="0" collapsed="false">
      <c r="A77" s="2"/>
      <c r="B77" s="2"/>
      <c r="C77" s="2"/>
    </row>
    <row r="78" customFormat="false" ht="25" hidden="false" customHeight="true" outlineLevel="0" collapsed="false">
      <c r="A78" s="2"/>
      <c r="B78" s="2"/>
      <c r="C78" s="2"/>
    </row>
    <row r="79" customFormat="false" ht="25" hidden="false" customHeight="true" outlineLevel="0" collapsed="false">
      <c r="A79" s="2"/>
      <c r="B79" s="2"/>
      <c r="C79" s="2"/>
    </row>
    <row r="80" customFormat="false" ht="25" hidden="false" customHeight="true" outlineLevel="0" collapsed="false">
      <c r="A80" s="2"/>
      <c r="B80" s="2"/>
      <c r="C80" s="2"/>
    </row>
    <row r="81" customFormat="false" ht="25" hidden="false" customHeight="true" outlineLevel="0" collapsed="false">
      <c r="A81" s="2"/>
      <c r="B81" s="2"/>
      <c r="C81" s="2"/>
    </row>
    <row r="82" customFormat="false" ht="25" hidden="false" customHeight="true" outlineLevel="0" collapsed="false">
      <c r="A82" s="2"/>
      <c r="B82" s="2"/>
      <c r="C82" s="2"/>
    </row>
    <row r="83" customFormat="false" ht="25" hidden="false" customHeight="true" outlineLevel="0" collapsed="false">
      <c r="A83" s="2"/>
      <c r="B83" s="2"/>
      <c r="C83" s="2"/>
    </row>
    <row r="84" customFormat="false" ht="25" hidden="false" customHeight="true" outlineLevel="0" collapsed="false">
      <c r="A84" s="2"/>
      <c r="B84" s="2"/>
      <c r="C84" s="2"/>
    </row>
    <row r="85" customFormat="false" ht="25" hidden="false" customHeight="true" outlineLevel="0" collapsed="false">
      <c r="A85" s="2"/>
      <c r="B85" s="2"/>
      <c r="C85" s="2"/>
    </row>
    <row r="86" customFormat="false" ht="25" hidden="false" customHeight="true" outlineLevel="0" collapsed="false">
      <c r="A86" s="2"/>
      <c r="B86" s="2"/>
      <c r="C86" s="2"/>
    </row>
    <row r="87" customFormat="false" ht="25" hidden="false" customHeight="true" outlineLevel="0" collapsed="false">
      <c r="A87" s="2"/>
      <c r="B87" s="2"/>
      <c r="C87" s="2"/>
    </row>
    <row r="88" customFormat="false" ht="25" hidden="false" customHeight="true" outlineLevel="0" collapsed="false">
      <c r="A88" s="2"/>
      <c r="B88" s="2"/>
      <c r="C88" s="2"/>
    </row>
    <row r="89" customFormat="false" ht="25" hidden="false" customHeight="true" outlineLevel="0" collapsed="false">
      <c r="A89" s="2"/>
      <c r="B89" s="2"/>
      <c r="C89" s="2"/>
    </row>
    <row r="90" customFormat="false" ht="25" hidden="false" customHeight="true" outlineLevel="0" collapsed="false">
      <c r="A90" s="2"/>
      <c r="B90" s="2"/>
      <c r="C90" s="2"/>
    </row>
    <row r="91" customFormat="false" ht="25" hidden="false" customHeight="true" outlineLevel="0" collapsed="false">
      <c r="A91" s="2"/>
      <c r="B91" s="2"/>
      <c r="C91" s="2"/>
    </row>
    <row r="92" customFormat="false" ht="25" hidden="false" customHeight="true" outlineLevel="0" collapsed="false">
      <c r="A92" s="2"/>
      <c r="B92" s="2"/>
      <c r="C92" s="2"/>
    </row>
    <row r="93" customFormat="false" ht="25" hidden="false" customHeight="true" outlineLevel="0" collapsed="false">
      <c r="A93" s="2"/>
      <c r="B93" s="2"/>
      <c r="C93" s="2"/>
    </row>
    <row r="94" customFormat="false" ht="25" hidden="false" customHeight="true" outlineLevel="0" collapsed="false">
      <c r="A94" s="2"/>
      <c r="B94" s="2"/>
      <c r="C94" s="2"/>
    </row>
    <row r="95" customFormat="false" ht="25" hidden="false" customHeight="true" outlineLevel="0" collapsed="false">
      <c r="A95" s="2"/>
      <c r="B95" s="2"/>
      <c r="C95" s="2"/>
    </row>
    <row r="96" customFormat="false" ht="25" hidden="false" customHeight="true" outlineLevel="0" collapsed="false">
      <c r="A96" s="2"/>
      <c r="B96" s="2"/>
      <c r="C96" s="2"/>
    </row>
    <row r="97" customFormat="false" ht="25" hidden="false" customHeight="true" outlineLevel="0" collapsed="false">
      <c r="A97" s="2"/>
      <c r="B97" s="2"/>
      <c r="C97" s="2"/>
    </row>
    <row r="98" customFormat="false" ht="25" hidden="false" customHeight="true" outlineLevel="0" collapsed="false">
      <c r="A98" s="2"/>
      <c r="B98" s="2"/>
      <c r="C98" s="2"/>
    </row>
    <row r="99" customFormat="false" ht="25" hidden="false" customHeight="true" outlineLevel="0" collapsed="false">
      <c r="A99" s="2"/>
      <c r="B99" s="2"/>
      <c r="C99" s="2"/>
    </row>
    <row r="100" customFormat="false" ht="25" hidden="false" customHeight="true" outlineLevel="0" collapsed="false">
      <c r="A100" s="2"/>
      <c r="B100" s="2"/>
      <c r="C100" s="2"/>
    </row>
    <row r="101" customFormat="false" ht="25" hidden="false" customHeight="true" outlineLevel="0" collapsed="false">
      <c r="A101" s="2"/>
      <c r="B101" s="2"/>
      <c r="C101" s="2"/>
    </row>
    <row r="102" customFormat="false" ht="25" hidden="false" customHeight="true" outlineLevel="0" collapsed="false">
      <c r="A102" s="2"/>
      <c r="B102" s="2"/>
      <c r="C102" s="2"/>
    </row>
    <row r="103" customFormat="false" ht="25" hidden="false" customHeight="true" outlineLevel="0" collapsed="false">
      <c r="A103" s="2"/>
      <c r="B103" s="2"/>
      <c r="C103" s="2"/>
    </row>
    <row r="104" customFormat="false" ht="25" hidden="false" customHeight="true" outlineLevel="0" collapsed="false">
      <c r="A104" s="2"/>
      <c r="B104" s="2"/>
      <c r="C104" s="2"/>
    </row>
    <row r="105" customFormat="false" ht="25" hidden="false" customHeight="true" outlineLevel="0" collapsed="false">
      <c r="A105" s="2"/>
      <c r="B105" s="2"/>
      <c r="C105" s="2"/>
    </row>
    <row r="106" customFormat="false" ht="25" hidden="false" customHeight="true" outlineLevel="0" collapsed="false">
      <c r="A106" s="2"/>
      <c r="B106" s="2"/>
      <c r="C106" s="2"/>
    </row>
    <row r="107" customFormat="false" ht="25" hidden="false" customHeight="true" outlineLevel="0" collapsed="false">
      <c r="A107" s="2"/>
      <c r="B107" s="2"/>
      <c r="C107" s="2"/>
    </row>
    <row r="108" customFormat="false" ht="25" hidden="false" customHeight="true" outlineLevel="0" collapsed="false">
      <c r="A108" s="2"/>
      <c r="B108" s="2"/>
      <c r="C108" s="2"/>
    </row>
    <row r="109" customFormat="false" ht="25" hidden="false" customHeight="true" outlineLevel="0" collapsed="false">
      <c r="A109" s="2"/>
      <c r="B109" s="2"/>
      <c r="C109" s="2"/>
    </row>
    <row r="110" customFormat="false" ht="25" hidden="false" customHeight="true" outlineLevel="0" collapsed="false">
      <c r="A110" s="2"/>
      <c r="B110" s="2"/>
      <c r="C110" s="2"/>
    </row>
    <row r="111" customFormat="false" ht="25" hidden="false" customHeight="true" outlineLevel="0" collapsed="false">
      <c r="A111" s="2"/>
      <c r="B111" s="2"/>
      <c r="C111" s="2"/>
    </row>
    <row r="112" customFormat="false" ht="25" hidden="false" customHeight="true" outlineLevel="0" collapsed="false">
      <c r="A112" s="2"/>
      <c r="B112" s="2"/>
      <c r="C112" s="2"/>
    </row>
    <row r="113" customFormat="false" ht="25" hidden="false" customHeight="true" outlineLevel="0" collapsed="false">
      <c r="A113" s="2"/>
      <c r="B113" s="2"/>
      <c r="C113" s="2"/>
    </row>
    <row r="114" customFormat="false" ht="25" hidden="false" customHeight="true" outlineLevel="0" collapsed="false">
      <c r="A114" s="2"/>
      <c r="B114" s="2"/>
      <c r="C114" s="2"/>
    </row>
    <row r="115" customFormat="false" ht="25" hidden="false" customHeight="true" outlineLevel="0" collapsed="false">
      <c r="A115" s="2"/>
      <c r="B115" s="2"/>
      <c r="C115" s="2"/>
    </row>
    <row r="116" customFormat="false" ht="25" hidden="false" customHeight="true" outlineLevel="0" collapsed="false">
      <c r="A116" s="2"/>
      <c r="B116" s="2"/>
      <c r="C116" s="2"/>
    </row>
    <row r="117" customFormat="false" ht="25" hidden="false" customHeight="true" outlineLevel="0" collapsed="false">
      <c r="A117" s="2"/>
      <c r="B117" s="2"/>
      <c r="C117" s="2"/>
    </row>
    <row r="118" customFormat="false" ht="25" hidden="false" customHeight="true" outlineLevel="0" collapsed="false">
      <c r="A118" s="2"/>
      <c r="B118" s="2"/>
      <c r="C118" s="2"/>
    </row>
    <row r="119" customFormat="false" ht="25" hidden="false" customHeight="true" outlineLevel="0" collapsed="false">
      <c r="A119" s="2"/>
      <c r="B119" s="2"/>
      <c r="C119" s="2"/>
    </row>
    <row r="120" customFormat="false" ht="25" hidden="false" customHeight="true" outlineLevel="0" collapsed="false">
      <c r="A120" s="2"/>
      <c r="B120" s="2"/>
      <c r="C120" s="2"/>
    </row>
    <row r="121" customFormat="false" ht="25" hidden="false" customHeight="true" outlineLevel="0" collapsed="false">
      <c r="A121" s="2"/>
      <c r="B121" s="2"/>
      <c r="C121" s="2"/>
    </row>
    <row r="122" customFormat="false" ht="25" hidden="false" customHeight="true" outlineLevel="0" collapsed="false">
      <c r="A122" s="2"/>
      <c r="B122" s="2"/>
      <c r="C122" s="2"/>
    </row>
    <row r="123" customFormat="false" ht="25" hidden="false" customHeight="true" outlineLevel="0" collapsed="false">
      <c r="A123" s="2"/>
      <c r="B123" s="2"/>
      <c r="C123" s="2"/>
    </row>
    <row r="124" customFormat="false" ht="25" hidden="false" customHeight="true" outlineLevel="0" collapsed="false">
      <c r="A124" s="2"/>
      <c r="B124" s="2"/>
      <c r="C124" s="2"/>
    </row>
    <row r="125" customFormat="false" ht="25" hidden="false" customHeight="true" outlineLevel="0" collapsed="false">
      <c r="A125" s="2"/>
      <c r="B125" s="2"/>
      <c r="C125" s="2"/>
    </row>
  </sheetData>
  <sheetProtection sheet="true" objects="true" scenarios="true" autoFilter="false"/>
  <mergeCells count="2">
    <mergeCell ref="A2:C2"/>
    <mergeCell ref="A4:C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

<file path=docProps/custom.xml><?xml version="1.0" encoding="utf-8"?>
<Properties xmlns="http://schemas.openxmlformats.org/officeDocument/2006/custom-properties" xmlns:vt="http://schemas.openxmlformats.org/officeDocument/2006/docPropsVTypes"/>
</file>